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Escritorio\LOGIC\1. Artículos Académicos\13. Christián Moyolema - Evaluación proceso de compra\"/>
    </mc:Choice>
  </mc:AlternateContent>
  <xr:revisionPtr revIDLastSave="0" documentId="13_ncr:1_{CFB90B0F-5BD5-49C0-9E50-71DCD39F50AA}" xr6:coauthVersionLast="46" xr6:coauthVersionMax="46" xr10:uidLastSave="{00000000-0000-0000-0000-000000000000}"/>
  <bookViews>
    <workbookView xWindow="-120" yWindow="-120" windowWidth="20730" windowHeight="11160" activeTab="1" xr2:uid="{AEE4D78D-5086-432B-8332-6C6DF1C80A61}"/>
  </bookViews>
  <sheets>
    <sheet name="Figura #1" sheetId="1" r:id="rId1"/>
    <sheet name="Figura #2" sheetId="8" r:id="rId2"/>
    <sheet name="Figura #3" sheetId="9" r:id="rId3"/>
    <sheet name="Ji calculado" sheetId="5" r:id="rId4"/>
    <sheet name="Ji tabular" sheetId="6" r:id="rId5"/>
    <sheet name="Toma decisión" sheetId="7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9" l="1"/>
  <c r="B7" i="9"/>
  <c r="C15" i="9" s="1"/>
  <c r="B15" i="8"/>
  <c r="B6" i="8"/>
  <c r="C12" i="8" s="1"/>
  <c r="C3" i="1"/>
  <c r="C4" i="1"/>
  <c r="C5" i="1"/>
  <c r="C2" i="1"/>
  <c r="B24" i="1"/>
  <c r="C23" i="1"/>
  <c r="C22" i="1"/>
  <c r="C21" i="1"/>
  <c r="C20" i="1"/>
  <c r="C19" i="1"/>
  <c r="B15" i="1"/>
  <c r="C12" i="1" s="1"/>
  <c r="D6" i="1"/>
  <c r="F4" i="5"/>
  <c r="F5" i="5"/>
  <c r="F6" i="5"/>
  <c r="F7" i="5"/>
  <c r="F8" i="5"/>
  <c r="F9" i="5"/>
  <c r="F10" i="5"/>
  <c r="F11" i="5"/>
  <c r="F12" i="5"/>
  <c r="F3" i="5"/>
  <c r="E4" i="5"/>
  <c r="E5" i="5"/>
  <c r="E6" i="5"/>
  <c r="E7" i="5"/>
  <c r="E8" i="5"/>
  <c r="E9" i="5"/>
  <c r="E10" i="5"/>
  <c r="E11" i="5"/>
  <c r="E12" i="5"/>
  <c r="E3" i="5"/>
  <c r="D4" i="5"/>
  <c r="D5" i="5"/>
  <c r="D6" i="5"/>
  <c r="D7" i="5"/>
  <c r="D8" i="5"/>
  <c r="D9" i="5"/>
  <c r="D10" i="5"/>
  <c r="D11" i="5"/>
  <c r="D12" i="5"/>
  <c r="D3" i="5"/>
  <c r="C12" i="5"/>
  <c r="C11" i="5"/>
  <c r="C10" i="5"/>
  <c r="C9" i="5"/>
  <c r="C8" i="5"/>
  <c r="C7" i="5"/>
  <c r="C6" i="5"/>
  <c r="C5" i="5"/>
  <c r="C4" i="5"/>
  <c r="C3" i="5"/>
  <c r="B12" i="5"/>
  <c r="B11" i="5"/>
  <c r="B10" i="5"/>
  <c r="B9" i="5"/>
  <c r="B8" i="5"/>
  <c r="B7" i="5"/>
  <c r="B6" i="5"/>
  <c r="B5" i="5"/>
  <c r="B4" i="5"/>
  <c r="B3" i="5"/>
  <c r="J7" i="5"/>
  <c r="K7" i="5"/>
  <c r="L7" i="5"/>
  <c r="M7" i="5"/>
  <c r="I7" i="5"/>
  <c r="N6" i="5"/>
  <c r="N5" i="5"/>
  <c r="B6" i="1"/>
  <c r="C5" i="9" l="1"/>
  <c r="C4" i="9"/>
  <c r="C3" i="9"/>
  <c r="C6" i="9"/>
  <c r="C12" i="9"/>
  <c r="C11" i="9"/>
  <c r="C13" i="9"/>
  <c r="C2" i="9"/>
  <c r="C14" i="9"/>
  <c r="C5" i="8"/>
  <c r="C4" i="8"/>
  <c r="C3" i="8"/>
  <c r="C14" i="8"/>
  <c r="C13" i="8"/>
  <c r="C11" i="8"/>
  <c r="C10" i="8"/>
  <c r="C2" i="8"/>
  <c r="C6" i="1"/>
  <c r="C11" i="1"/>
  <c r="C10" i="1"/>
  <c r="C14" i="1"/>
  <c r="C13" i="1"/>
  <c r="C24" i="1"/>
  <c r="D24" i="1" s="1"/>
  <c r="C15" i="1"/>
  <c r="N7" i="5"/>
  <c r="C7" i="9" l="1"/>
  <c r="C16" i="9"/>
  <c r="C15" i="8"/>
  <c r="C6" i="8"/>
  <c r="F13" i="5"/>
</calcChain>
</file>

<file path=xl/sharedStrings.xml><?xml version="1.0" encoding="utf-8"?>
<sst xmlns="http://schemas.openxmlformats.org/spreadsheetml/2006/main" count="80" uniqueCount="62">
  <si>
    <t>Frecuencia</t>
  </si>
  <si>
    <t>Importancia</t>
  </si>
  <si>
    <t>Total</t>
  </si>
  <si>
    <t>Escala de valoración</t>
  </si>
  <si>
    <t>Producto</t>
  </si>
  <si>
    <t>Semanalmente</t>
  </si>
  <si>
    <t>Quincenalmente</t>
  </si>
  <si>
    <t>Mensualmente</t>
  </si>
  <si>
    <t>Trimestralmente</t>
  </si>
  <si>
    <t>Preguntas</t>
  </si>
  <si>
    <t>TOTAL</t>
  </si>
  <si>
    <t>gl</t>
  </si>
  <si>
    <t>Área de cola derecha</t>
  </si>
  <si>
    <r>
      <rPr>
        <b/>
        <sz val="11"/>
        <color theme="1"/>
        <rFont val="Arial"/>
        <family val="2"/>
      </rPr>
      <t>gl =</t>
    </r>
    <r>
      <rPr>
        <sz val="11"/>
        <color theme="1"/>
        <rFont val="Arial"/>
        <family val="2"/>
      </rPr>
      <t xml:space="preserve"> (k - 1)(j - 1) = (5 - 1)(1 - 1) = (4)(1) = 4</t>
    </r>
  </si>
  <si>
    <t>#3</t>
  </si>
  <si>
    <t>#11</t>
  </si>
  <si>
    <t>11. ¿Está usted conforme con el proceso de compra que realizó en la cadena de supermercados para cuidar su integridad física en este contexto de pandemia?</t>
  </si>
  <si>
    <t>3. ¿Está usted conforme con el tiempo que ocupó, durante todo el proceso de compra o abastecimiento de productos de consumo masivo?</t>
  </si>
  <si>
    <t>TDA</t>
  </si>
  <si>
    <t>DA</t>
  </si>
  <si>
    <t>IND</t>
  </si>
  <si>
    <t>ED</t>
  </si>
  <si>
    <t>TED</t>
  </si>
  <si>
    <t>(fo)</t>
  </si>
  <si>
    <t>(fe)</t>
  </si>
  <si>
    <t>Fase Compra</t>
  </si>
  <si>
    <t>Concienciación</t>
  </si>
  <si>
    <t>Investigación</t>
  </si>
  <si>
    <t>Decisión</t>
  </si>
  <si>
    <t>Acción</t>
  </si>
  <si>
    <t>Tiempo Promedio (minutos)</t>
  </si>
  <si>
    <t>Frecuencia de compra</t>
  </si>
  <si>
    <t>#</t>
  </si>
  <si>
    <t>Semestralmente</t>
  </si>
  <si>
    <t>%</t>
  </si>
  <si>
    <t>Quincenal</t>
  </si>
  <si>
    <t>Semanal</t>
  </si>
  <si>
    <t>Valoración</t>
  </si>
  <si>
    <t>3.7 / 5.0</t>
  </si>
  <si>
    <t>Personalidad</t>
  </si>
  <si>
    <t>Sanguínea</t>
  </si>
  <si>
    <t>Flemática</t>
  </si>
  <si>
    <t>Colérica</t>
  </si>
  <si>
    <t>Melancólica</t>
  </si>
  <si>
    <t>Biológicas</t>
  </si>
  <si>
    <t>Sociales</t>
  </si>
  <si>
    <t>Autoestima</t>
  </si>
  <si>
    <t>Autorrealización</t>
  </si>
  <si>
    <t>Seguridad</t>
  </si>
  <si>
    <t>Necesidades</t>
  </si>
  <si>
    <t>Complicaciones</t>
  </si>
  <si>
    <t>Reducción tiempo</t>
  </si>
  <si>
    <t>Nuevas formas pago</t>
  </si>
  <si>
    <t>Interacción personas</t>
  </si>
  <si>
    <t>Precio</t>
  </si>
  <si>
    <t>Marca</t>
  </si>
  <si>
    <t>Información técnica</t>
  </si>
  <si>
    <t>Presentación</t>
  </si>
  <si>
    <t>Promociones</t>
  </si>
  <si>
    <t>Incremento precios</t>
  </si>
  <si>
    <t>Inseguridad COVID-19</t>
  </si>
  <si>
    <t>Aspectos Productos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</si>
</sst>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i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" fontId="1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right" vertical="center"/>
    </xf>
    <xf numFmtId="1" fontId="1" fillId="0" borderId="3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5" xfId="0" applyBorder="1"/>
    <xf numFmtId="0" fontId="4" fillId="0" borderId="7" xfId="0" applyFont="1" applyBorder="1" applyAlignment="1">
      <alignment horizontal="center" vertical="center"/>
    </xf>
    <xf numFmtId="0" fontId="1" fillId="0" borderId="0" xfId="0" applyFont="1" applyBorder="1"/>
    <xf numFmtId="0" fontId="2" fillId="0" borderId="8" xfId="0" applyFont="1" applyBorder="1" applyAlignment="1">
      <alignment horizontal="center" vertical="center"/>
    </xf>
    <xf numFmtId="0" fontId="1" fillId="0" borderId="4" xfId="0" applyFont="1" applyBorder="1"/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center" wrapText="1"/>
    </xf>
    <xf numFmtId="2" fontId="4" fillId="0" borderId="7" xfId="0" applyNumberFormat="1" applyFont="1" applyBorder="1" applyAlignment="1">
      <alignment horizontal="right" vertical="center" wrapText="1"/>
    </xf>
    <xf numFmtId="4" fontId="4" fillId="0" borderId="7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0" fontId="1" fillId="0" borderId="6" xfId="0" applyFont="1" applyBorder="1"/>
    <xf numFmtId="0" fontId="5" fillId="2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165" fontId="8" fillId="0" borderId="12" xfId="0" applyNumberFormat="1" applyFont="1" applyBorder="1" applyAlignment="1">
      <alignment horizontal="right" vertical="center"/>
    </xf>
    <xf numFmtId="0" fontId="8" fillId="0" borderId="9" xfId="0" applyFont="1" applyBorder="1" applyAlignment="1">
      <alignment horizontal="left" vertical="center"/>
    </xf>
    <xf numFmtId="165" fontId="8" fillId="0" borderId="10" xfId="0" applyNumberFormat="1" applyFont="1" applyBorder="1" applyAlignment="1">
      <alignment horizontal="right" vertical="center"/>
    </xf>
    <xf numFmtId="0" fontId="9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99"/>
      <color rgb="FFCC0000"/>
      <color rgb="FF00FF00"/>
      <color rgb="FFFF66FF"/>
      <color rgb="FF7FF0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'Figura #1'!$B$1</c:f>
              <c:strCache>
                <c:ptCount val="1"/>
                <c:pt idx="0">
                  <c:v>Importancia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  <a:sp3d>
              <a:contourClr>
                <a:schemeClr val="tx1"/>
              </a:contourClr>
            </a:sp3d>
          </c:spPr>
          <c:invertIfNegative val="0"/>
          <c:dLbls>
            <c:dLbl>
              <c:idx val="0"/>
              <c:layout>
                <c:manualLayout>
                  <c:x val="1.4732965009208059E-2"/>
                  <c:y val="-1.96947286050890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58D-4B5F-8246-5ABC24E607D5}"/>
                </c:ext>
              </c:extLst>
            </c:dLbl>
            <c:dLbl>
              <c:idx val="1"/>
              <c:layout>
                <c:manualLayout>
                  <c:x val="1.718845917740941E-2"/>
                  <c:y val="-1.57557828840712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58D-4B5F-8246-5ABC24E607D5}"/>
                </c:ext>
              </c:extLst>
            </c:dLbl>
            <c:dLbl>
              <c:idx val="2"/>
              <c:layout>
                <c:manualLayout>
                  <c:x val="1.9643953345610803E-2"/>
                  <c:y val="-1.96947286050890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58D-4B5F-8246-5ABC24E607D5}"/>
                </c:ext>
              </c:extLst>
            </c:dLbl>
            <c:dLbl>
              <c:idx val="3"/>
              <c:layout>
                <c:manualLayout>
                  <c:x val="1.4732965009208104E-2"/>
                  <c:y val="-1.96947286050890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58D-4B5F-8246-5ABC24E607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'Figura #1'!$A$2:$A$5</c:f>
              <c:strCache>
                <c:ptCount val="4"/>
                <c:pt idx="0">
                  <c:v>Concienciación</c:v>
                </c:pt>
                <c:pt idx="1">
                  <c:v>Investigación</c:v>
                </c:pt>
                <c:pt idx="2">
                  <c:v>Decisión</c:v>
                </c:pt>
                <c:pt idx="3">
                  <c:v>Acción</c:v>
                </c:pt>
              </c:strCache>
            </c:strRef>
          </c:cat>
          <c:val>
            <c:numRef>
              <c:f>'Figura #1'!$B$2:$B$5</c:f>
              <c:numCache>
                <c:formatCode>0</c:formatCode>
                <c:ptCount val="4"/>
                <c:pt idx="0">
                  <c:v>67</c:v>
                </c:pt>
                <c:pt idx="1">
                  <c:v>127</c:v>
                </c:pt>
                <c:pt idx="2">
                  <c:v>89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8D-4B5F-8246-5ABC24E607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63485272"/>
        <c:axId val="563485600"/>
        <c:axId val="0"/>
      </c:bar3DChart>
      <c:catAx>
        <c:axId val="563485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C"/>
          </a:p>
        </c:txPr>
        <c:crossAx val="563485600"/>
        <c:crosses val="autoZero"/>
        <c:auto val="1"/>
        <c:lblAlgn val="ctr"/>
        <c:lblOffset val="100"/>
        <c:noMultiLvlLbl val="0"/>
      </c:catAx>
      <c:valAx>
        <c:axId val="563485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C"/>
          </a:p>
        </c:txPr>
        <c:crossAx val="563485272"/>
        <c:crosses val="autoZero"/>
        <c:crossBetween val="between"/>
        <c:majorUnit val="4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C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'Figura #2'!$B$1</c:f>
              <c:strCache>
                <c:ptCount val="1"/>
                <c:pt idx="0">
                  <c:v>Personalidad</c:v>
                </c:pt>
              </c:strCache>
            </c:strRef>
          </c:tx>
          <c:dPt>
            <c:idx val="0"/>
            <c:bubble3D val="0"/>
            <c:spPr>
              <a:solidFill>
                <a:srgbClr val="7FF076"/>
              </a:solidFill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D32-4EAA-9460-956F18BCDD04}"/>
              </c:ext>
            </c:extLst>
          </c:dPt>
          <c:dPt>
            <c:idx val="1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8D32-4EAA-9460-956F18BCDD04}"/>
              </c:ext>
            </c:extLst>
          </c:dPt>
          <c:dPt>
            <c:idx val="2"/>
            <c:bubble3D val="0"/>
            <c:spPr>
              <a:solidFill>
                <a:schemeClr val="bg2">
                  <a:lumMod val="90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8D32-4EAA-9460-956F18BCDD04}"/>
              </c:ext>
            </c:extLst>
          </c:dPt>
          <c:dPt>
            <c:idx val="3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D32-4EAA-9460-956F18BCDD04}"/>
              </c:ext>
            </c:extLst>
          </c:dPt>
          <c:dLbls>
            <c:dLbl>
              <c:idx val="0"/>
              <c:layout>
                <c:manualLayout>
                  <c:x val="1.3888888888888888E-2"/>
                  <c:y val="-7.8703703703703706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D32-4EAA-9460-956F18BCDD04}"/>
                </c:ext>
              </c:extLst>
            </c:dLbl>
            <c:dLbl>
              <c:idx val="1"/>
              <c:layout>
                <c:manualLayout>
                  <c:x val="1.6666666666666566E-2"/>
                  <c:y val="8.3333333333333245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D32-4EAA-9460-956F18BCDD04}"/>
                </c:ext>
              </c:extLst>
            </c:dLbl>
            <c:dLbl>
              <c:idx val="2"/>
              <c:layout>
                <c:manualLayout>
                  <c:x val="-7.2222222222222215E-2"/>
                  <c:y val="-4.6296296296296294E-3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D32-4EAA-9460-956F18BCDD04}"/>
                </c:ext>
              </c:extLst>
            </c:dLbl>
            <c:dLbl>
              <c:idx val="3"/>
              <c:layout>
                <c:manualLayout>
                  <c:x val="-1.388888888888894E-2"/>
                  <c:y val="-7.870370370370372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D32-4EAA-9460-956F18BCDD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'Figura #2'!$A$2:$A$5</c:f>
              <c:strCache>
                <c:ptCount val="4"/>
                <c:pt idx="0">
                  <c:v>Sanguínea</c:v>
                </c:pt>
                <c:pt idx="1">
                  <c:v>Flemática</c:v>
                </c:pt>
                <c:pt idx="2">
                  <c:v>Colérica</c:v>
                </c:pt>
                <c:pt idx="3">
                  <c:v>Melancólica</c:v>
                </c:pt>
              </c:strCache>
            </c:strRef>
          </c:cat>
          <c:val>
            <c:numRef>
              <c:f>'Figura #2'!$B$2:$B$5</c:f>
              <c:numCache>
                <c:formatCode>0</c:formatCode>
                <c:ptCount val="4"/>
                <c:pt idx="0">
                  <c:v>24</c:v>
                </c:pt>
                <c:pt idx="1">
                  <c:v>240</c:v>
                </c:pt>
                <c:pt idx="2">
                  <c:v>43</c:v>
                </c:pt>
                <c:pt idx="3">
                  <c:v>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32-4EAA-9460-956F18BCDD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C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C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'Figura #2'!$B$9</c:f>
              <c:strCache>
                <c:ptCount val="1"/>
                <c:pt idx="0">
                  <c:v>Necesidades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634D-48CE-8B8F-16FDE54C0B9B}"/>
              </c:ext>
            </c:extLst>
          </c:dPt>
          <c:dPt>
            <c:idx val="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34D-48CE-8B8F-16FDE54C0B9B}"/>
              </c:ext>
            </c:extLst>
          </c:dPt>
          <c:dPt>
            <c:idx val="2"/>
            <c:bubble3D val="0"/>
            <c:spPr>
              <a:solidFill>
                <a:schemeClr val="accent5">
                  <a:lumMod val="50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634D-48CE-8B8F-16FDE54C0B9B}"/>
              </c:ext>
            </c:extLst>
          </c:dPt>
          <c:dPt>
            <c:idx val="3"/>
            <c:bubble3D val="0"/>
            <c:spPr>
              <a:solidFill>
                <a:srgbClr val="00B0F0"/>
              </a:solidFill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34D-48CE-8B8F-16FDE54C0B9B}"/>
              </c:ext>
            </c:extLst>
          </c:dPt>
          <c:dPt>
            <c:idx val="4"/>
            <c:bubble3D val="0"/>
            <c:spPr>
              <a:solidFill>
                <a:srgbClr val="FF66FF"/>
              </a:solidFill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634D-48CE-8B8F-16FDE54C0B9B}"/>
              </c:ext>
            </c:extLst>
          </c:dPt>
          <c:dLbls>
            <c:dLbl>
              <c:idx val="0"/>
              <c:layout>
                <c:manualLayout>
                  <c:x val="0.1366459627329191"/>
                  <c:y val="-3.9800988095221514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34D-48CE-8B8F-16FDE54C0B9B}"/>
                </c:ext>
              </c:extLst>
            </c:dLbl>
            <c:dLbl>
              <c:idx val="1"/>
              <c:layout>
                <c:manualLayout>
                  <c:x val="-9.9378881987577675E-2"/>
                  <c:y val="5.3067984126962099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34D-48CE-8B8F-16FDE54C0B9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34D-48CE-8B8F-16FDE54C0B9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4D-48CE-8B8F-16FDE54C0B9B}"/>
                </c:ext>
              </c:extLst>
            </c:dLbl>
            <c:dLbl>
              <c:idx val="4"/>
              <c:layout>
                <c:manualLayout>
                  <c:x val="-6.2111801242236045E-2"/>
                  <c:y val="-8.402430820102319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34D-48CE-8B8F-16FDE54C0B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'Figura #2'!$A$10:$A$14</c:f>
              <c:strCache>
                <c:ptCount val="5"/>
                <c:pt idx="0">
                  <c:v>Biológicas</c:v>
                </c:pt>
                <c:pt idx="1">
                  <c:v>Sociales</c:v>
                </c:pt>
                <c:pt idx="2">
                  <c:v>Autoestima</c:v>
                </c:pt>
                <c:pt idx="3">
                  <c:v>Autorrealización</c:v>
                </c:pt>
                <c:pt idx="4">
                  <c:v>Seguridad</c:v>
                </c:pt>
              </c:strCache>
            </c:strRef>
          </c:cat>
          <c:val>
            <c:numRef>
              <c:f>'Figura #2'!$B$10:$B$14</c:f>
              <c:numCache>
                <c:formatCode>0</c:formatCode>
                <c:ptCount val="5"/>
                <c:pt idx="0">
                  <c:v>199</c:v>
                </c:pt>
                <c:pt idx="1">
                  <c:v>43</c:v>
                </c:pt>
                <c:pt idx="2">
                  <c:v>0</c:v>
                </c:pt>
                <c:pt idx="3">
                  <c:v>0</c:v>
                </c:pt>
                <c:pt idx="4">
                  <c:v>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4D-48CE-8B8F-16FDE54C0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C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C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'Figura #3'!$B$1</c:f>
              <c:strCache>
                <c:ptCount val="1"/>
                <c:pt idx="0">
                  <c:v>Aspectos Productos</c:v>
                </c:pt>
              </c:strCache>
            </c:strRef>
          </c:tx>
          <c:dPt>
            <c:idx val="0"/>
            <c:bubble3D val="0"/>
            <c:spPr>
              <a:solidFill>
                <a:srgbClr val="7FF076"/>
              </a:solidFill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BB-4EA8-BD64-7264C6E34577}"/>
              </c:ext>
            </c:extLst>
          </c:dPt>
          <c:dPt>
            <c:idx val="1"/>
            <c:bubble3D val="0"/>
            <c:spPr>
              <a:solidFill>
                <a:srgbClr val="00B0F0"/>
              </a:solidFill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BB-4EA8-BD64-7264C6E34577}"/>
              </c:ext>
            </c:extLst>
          </c:dPt>
          <c:dPt>
            <c:idx val="2"/>
            <c:bubble3D val="0"/>
            <c:spPr>
              <a:solidFill>
                <a:schemeClr val="tx1">
                  <a:lumMod val="95000"/>
                  <a:lumOff val="5000"/>
                </a:schemeClr>
              </a:solidFill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FBB-4EA8-BD64-7264C6E3457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FBB-4EA8-BD64-7264C6E34577}"/>
              </c:ext>
            </c:extLst>
          </c:dPt>
          <c:dPt>
            <c:idx val="4"/>
            <c:bubble3D val="0"/>
            <c:spPr>
              <a:solidFill>
                <a:srgbClr val="7030A0"/>
              </a:solidFill>
              <a:ln w="9525">
                <a:solidFill>
                  <a:schemeClr val="tx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2.2222142023808508E-2"/>
                  <c:y val="-0.1447512249823261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BB-4EA8-BD64-7264C6E34577}"/>
                </c:ext>
              </c:extLst>
            </c:dLbl>
            <c:dLbl>
              <c:idx val="1"/>
              <c:layout>
                <c:manualLayout>
                  <c:x val="8.3333442694806692E-2"/>
                  <c:y val="7.0949351145348324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BB-4EA8-BD64-7264C6E34577}"/>
                </c:ext>
              </c:extLst>
            </c:dLbl>
            <c:dLbl>
              <c:idx val="2"/>
              <c:layout>
                <c:manualLayout>
                  <c:x val="-0.10555558471861512"/>
                  <c:y val="2.0138303145543265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BB-4EA8-BD64-7264C6E34577}"/>
                </c:ext>
              </c:extLst>
            </c:dLbl>
            <c:dLbl>
              <c:idx val="3"/>
              <c:layout>
                <c:manualLayout>
                  <c:x val="-8.3333442694806706E-2"/>
                  <c:y val="-2.0639834881320911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BB-4EA8-BD64-7264C6E34577}"/>
                </c:ext>
              </c:extLst>
            </c:dLbl>
            <c:dLbl>
              <c:idx val="4"/>
              <c:layout>
                <c:manualLayout>
                  <c:x val="-1.388888888888894E-2"/>
                  <c:y val="-7.870370370370372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'Figura #3'!$A$2:$A$6</c:f>
              <c:strCache>
                <c:ptCount val="5"/>
                <c:pt idx="0">
                  <c:v>Precio</c:v>
                </c:pt>
                <c:pt idx="1">
                  <c:v>Marca</c:v>
                </c:pt>
                <c:pt idx="2">
                  <c:v>Promociones</c:v>
                </c:pt>
                <c:pt idx="3">
                  <c:v>Información técnica</c:v>
                </c:pt>
                <c:pt idx="4">
                  <c:v>Presentación</c:v>
                </c:pt>
              </c:strCache>
            </c:strRef>
          </c:cat>
          <c:val>
            <c:numRef>
              <c:f>'Figura #3'!$B$2:$B$6</c:f>
              <c:numCache>
                <c:formatCode>0</c:formatCode>
                <c:ptCount val="5"/>
                <c:pt idx="0">
                  <c:v>146</c:v>
                </c:pt>
                <c:pt idx="1">
                  <c:v>78</c:v>
                </c:pt>
                <c:pt idx="2">
                  <c:v>67</c:v>
                </c:pt>
                <c:pt idx="3">
                  <c:v>25</c:v>
                </c:pt>
                <c:pt idx="4">
                  <c:v>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BB-4EA8-BD64-7264C6E345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C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C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'Figura #3'!$B$10</c:f>
              <c:strCache>
                <c:ptCount val="1"/>
                <c:pt idx="0">
                  <c:v>Complicaciones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FC5-44A8-9DF0-C1C2AB53DF92}"/>
              </c:ext>
            </c:extLst>
          </c:dPt>
          <c:dPt>
            <c:idx val="1"/>
            <c:bubble3D val="0"/>
            <c:spPr>
              <a:solidFill>
                <a:srgbClr val="00FF99"/>
              </a:solidFill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FC5-44A8-9DF0-C1C2AB53DF92}"/>
              </c:ext>
            </c:extLst>
          </c:dPt>
          <c:dPt>
            <c:idx val="2"/>
            <c:bubble3D val="0"/>
            <c:spPr>
              <a:solidFill>
                <a:srgbClr val="CC0000"/>
              </a:solidFill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FC5-44A8-9DF0-C1C2AB53DF92}"/>
              </c:ext>
            </c:extLst>
          </c:dPt>
          <c:dPt>
            <c:idx val="3"/>
            <c:bubble3D val="0"/>
            <c:spPr>
              <a:solidFill>
                <a:srgbClr val="00FF00"/>
              </a:solidFill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FC5-44A8-9DF0-C1C2AB53DF92}"/>
              </c:ext>
            </c:extLst>
          </c:dPt>
          <c:dPt>
            <c:idx val="4"/>
            <c:bubble3D val="0"/>
            <c:spPr>
              <a:solidFill>
                <a:srgbClr val="FF66FF"/>
              </a:solidFill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FC5-44A8-9DF0-C1C2AB53DF92}"/>
              </c:ext>
            </c:extLst>
          </c:dPt>
          <c:dLbls>
            <c:dLbl>
              <c:idx val="0"/>
              <c:layout>
                <c:manualLayout>
                  <c:x val="5.7971014492753548E-2"/>
                  <c:y val="-7.4188550558231536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FC5-44A8-9DF0-C1C2AB53DF92}"/>
                </c:ext>
              </c:extLst>
            </c:dLbl>
            <c:dLbl>
              <c:idx val="1"/>
              <c:layout>
                <c:manualLayout>
                  <c:x val="0.11180124223602485"/>
                  <c:y val="-1.6486344568495893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FC5-44A8-9DF0-C1C2AB53DF92}"/>
                </c:ext>
              </c:extLst>
            </c:dLbl>
            <c:dLbl>
              <c:idx val="2"/>
              <c:layout>
                <c:manualLayout>
                  <c:x val="0.10766045548654245"/>
                  <c:y val="1.236475842637192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FC5-44A8-9DF0-C1C2AB53DF92}"/>
                </c:ext>
              </c:extLst>
            </c:dLbl>
            <c:dLbl>
              <c:idx val="3"/>
              <c:layout>
                <c:manualLayout>
                  <c:x val="0.12422360248447205"/>
                  <c:y val="3.2972689136991709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FC5-44A8-9DF0-C1C2AB53DF92}"/>
                </c:ext>
              </c:extLst>
            </c:dLbl>
            <c:dLbl>
              <c:idx val="4"/>
              <c:layout>
                <c:manualLayout>
                  <c:x val="-6.6252587991718445E-2"/>
                  <c:y val="-0.1112828258373473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FC5-44A8-9DF0-C1C2AB53DF9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'Figura #3'!$A$11:$A$15</c:f>
              <c:strCache>
                <c:ptCount val="5"/>
                <c:pt idx="0">
                  <c:v>Reducción tiempo</c:v>
                </c:pt>
                <c:pt idx="1">
                  <c:v>Incremento precios</c:v>
                </c:pt>
                <c:pt idx="2">
                  <c:v>Nuevas formas pago</c:v>
                </c:pt>
                <c:pt idx="3">
                  <c:v>Interacción personas</c:v>
                </c:pt>
                <c:pt idx="4">
                  <c:v>Inseguridad COVID-19</c:v>
                </c:pt>
              </c:strCache>
            </c:strRef>
          </c:cat>
          <c:val>
            <c:numRef>
              <c:f>'Figura #3'!$B$11:$B$15</c:f>
              <c:numCache>
                <c:formatCode>0</c:formatCode>
                <c:ptCount val="5"/>
                <c:pt idx="0">
                  <c:v>81</c:v>
                </c:pt>
                <c:pt idx="1">
                  <c:v>23</c:v>
                </c:pt>
                <c:pt idx="2">
                  <c:v>13</c:v>
                </c:pt>
                <c:pt idx="3">
                  <c:v>100</c:v>
                </c:pt>
                <c:pt idx="4">
                  <c:v>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FC5-44A8-9DF0-C1C2AB53DF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C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6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2</xdr:row>
      <xdr:rowOff>71436</xdr:rowOff>
    </xdr:from>
    <xdr:to>
      <xdr:col>11</xdr:col>
      <xdr:colOff>609599</xdr:colOff>
      <xdr:row>17</xdr:row>
      <xdr:rowOff>190499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96A0F64-5EB2-4B3E-A004-084AF48FB7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752475</xdr:colOff>
      <xdr:row>4</xdr:row>
      <xdr:rowOff>142874</xdr:rowOff>
    </xdr:from>
    <xdr:to>
      <xdr:col>7</xdr:col>
      <xdr:colOff>76200</xdr:colOff>
      <xdr:row>8</xdr:row>
      <xdr:rowOff>200025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32572770-41FF-430F-A103-9A0792DFCE8D}"/>
            </a:ext>
          </a:extLst>
        </xdr:cNvPr>
        <xdr:cNvSpPr/>
      </xdr:nvSpPr>
      <xdr:spPr>
        <a:xfrm>
          <a:off x="4838700" y="1390649"/>
          <a:ext cx="847725" cy="8953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6,5</a:t>
          </a:r>
        </a:p>
        <a:p>
          <a:pPr algn="ctr"/>
          <a:endParaRPr lang="es-EC" sz="11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EC" sz="11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EC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minutos</a:t>
          </a:r>
        </a:p>
      </xdr:txBody>
    </xdr:sp>
    <xdr:clientData/>
  </xdr:twoCellAnchor>
  <xdr:twoCellAnchor editAs="oneCell">
    <xdr:from>
      <xdr:col>6</xdr:col>
      <xdr:colOff>247650</xdr:colOff>
      <xdr:row>6</xdr:row>
      <xdr:rowOff>28575</xdr:rowOff>
    </xdr:from>
    <xdr:to>
      <xdr:col>6</xdr:col>
      <xdr:colOff>581024</xdr:colOff>
      <xdr:row>7</xdr:row>
      <xdr:rowOff>152399</xdr:rowOff>
    </xdr:to>
    <xdr:pic>
      <xdr:nvPicPr>
        <xdr:cNvPr id="5" name="Imagen 4" descr="Icono Reloj, la historia Gratis de Bootstrap">
          <a:extLst>
            <a:ext uri="{FF2B5EF4-FFF2-40B4-BE49-F238E27FC236}">
              <a16:creationId xmlns:a16="http://schemas.microsoft.com/office/drawing/2014/main" id="{27647AA1-51CB-4069-9380-4C5F65FC1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1695450"/>
          <a:ext cx="333374" cy="333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266700</xdr:colOff>
      <xdr:row>1</xdr:row>
      <xdr:rowOff>28574</xdr:rowOff>
    </xdr:from>
    <xdr:to>
      <xdr:col>8</xdr:col>
      <xdr:colOff>352425</xdr:colOff>
      <xdr:row>5</xdr:row>
      <xdr:rowOff>47625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CDF83DA6-718D-4717-85B1-07563EDDF962}"/>
            </a:ext>
          </a:extLst>
        </xdr:cNvPr>
        <xdr:cNvSpPr/>
      </xdr:nvSpPr>
      <xdr:spPr>
        <a:xfrm>
          <a:off x="5876925" y="647699"/>
          <a:ext cx="847725" cy="8572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19,6</a:t>
          </a:r>
        </a:p>
        <a:p>
          <a:pPr algn="ctr"/>
          <a:endParaRPr lang="es-EC" sz="11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EC" sz="11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EC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minutos</a:t>
          </a:r>
        </a:p>
      </xdr:txBody>
    </xdr:sp>
    <xdr:clientData/>
  </xdr:twoCellAnchor>
  <xdr:twoCellAnchor editAs="oneCell">
    <xdr:from>
      <xdr:col>7</xdr:col>
      <xdr:colOff>523875</xdr:colOff>
      <xdr:row>2</xdr:row>
      <xdr:rowOff>95250</xdr:rowOff>
    </xdr:from>
    <xdr:to>
      <xdr:col>8</xdr:col>
      <xdr:colOff>95249</xdr:colOff>
      <xdr:row>4</xdr:row>
      <xdr:rowOff>9524</xdr:rowOff>
    </xdr:to>
    <xdr:pic>
      <xdr:nvPicPr>
        <xdr:cNvPr id="7" name="Imagen 6" descr="Icono Reloj, la historia Gratis de Bootstrap">
          <a:extLst>
            <a:ext uri="{FF2B5EF4-FFF2-40B4-BE49-F238E27FC236}">
              <a16:creationId xmlns:a16="http://schemas.microsoft.com/office/drawing/2014/main" id="{0F2B9FA7-A988-4BB8-BEF4-3B338CDFB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923925"/>
          <a:ext cx="333374" cy="333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533400</xdr:colOff>
      <xdr:row>3</xdr:row>
      <xdr:rowOff>85724</xdr:rowOff>
    </xdr:from>
    <xdr:to>
      <xdr:col>9</xdr:col>
      <xdr:colOff>619125</xdr:colOff>
      <xdr:row>7</xdr:row>
      <xdr:rowOff>123825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7C3EE18B-9C47-4F22-80E9-F1C940D0BC19}"/>
            </a:ext>
          </a:extLst>
        </xdr:cNvPr>
        <xdr:cNvSpPr/>
      </xdr:nvSpPr>
      <xdr:spPr>
        <a:xfrm>
          <a:off x="6905625" y="1123949"/>
          <a:ext cx="847725" cy="8763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20,4</a:t>
          </a:r>
        </a:p>
        <a:p>
          <a:pPr algn="ctr"/>
          <a:endParaRPr lang="es-EC" sz="11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EC" sz="11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EC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minutos</a:t>
          </a:r>
        </a:p>
      </xdr:txBody>
    </xdr:sp>
    <xdr:clientData/>
  </xdr:twoCellAnchor>
  <xdr:twoCellAnchor editAs="oneCell">
    <xdr:from>
      <xdr:col>9</xdr:col>
      <xdr:colOff>19050</xdr:colOff>
      <xdr:row>4</xdr:row>
      <xdr:rowOff>161925</xdr:rowOff>
    </xdr:from>
    <xdr:to>
      <xdr:col>9</xdr:col>
      <xdr:colOff>352424</xdr:colOff>
      <xdr:row>6</xdr:row>
      <xdr:rowOff>76199</xdr:rowOff>
    </xdr:to>
    <xdr:pic>
      <xdr:nvPicPr>
        <xdr:cNvPr id="9" name="Imagen 8" descr="Icono Reloj, la historia Gratis de Bootstrap">
          <a:extLst>
            <a:ext uri="{FF2B5EF4-FFF2-40B4-BE49-F238E27FC236}">
              <a16:creationId xmlns:a16="http://schemas.microsoft.com/office/drawing/2014/main" id="{774DECEB-D0EF-41A9-B6BE-4937F820E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275" y="1409700"/>
          <a:ext cx="333374" cy="333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19050</xdr:colOff>
      <xdr:row>2</xdr:row>
      <xdr:rowOff>133349</xdr:rowOff>
    </xdr:from>
    <xdr:to>
      <xdr:col>11</xdr:col>
      <xdr:colOff>104775</xdr:colOff>
      <xdr:row>6</xdr:row>
      <xdr:rowOff>152400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6F226288-5D13-411C-B69C-55DC423AF883}"/>
            </a:ext>
          </a:extLst>
        </xdr:cNvPr>
        <xdr:cNvSpPr/>
      </xdr:nvSpPr>
      <xdr:spPr>
        <a:xfrm>
          <a:off x="7915275" y="962024"/>
          <a:ext cx="847725" cy="85725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42,6</a:t>
          </a:r>
        </a:p>
        <a:p>
          <a:pPr algn="ctr"/>
          <a:endParaRPr lang="es-EC" sz="11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endParaRPr lang="es-EC" sz="11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EC" sz="10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minutos</a:t>
          </a:r>
        </a:p>
      </xdr:txBody>
    </xdr:sp>
    <xdr:clientData/>
  </xdr:twoCellAnchor>
  <xdr:twoCellAnchor editAs="oneCell">
    <xdr:from>
      <xdr:col>10</xdr:col>
      <xdr:colOff>257175</xdr:colOff>
      <xdr:row>3</xdr:row>
      <xdr:rowOff>200025</xdr:rowOff>
    </xdr:from>
    <xdr:to>
      <xdr:col>10</xdr:col>
      <xdr:colOff>590549</xdr:colOff>
      <xdr:row>5</xdr:row>
      <xdr:rowOff>114299</xdr:rowOff>
    </xdr:to>
    <xdr:pic>
      <xdr:nvPicPr>
        <xdr:cNvPr id="11" name="Imagen 10" descr="Icono Reloj, la historia Gratis de Bootstrap">
          <a:extLst>
            <a:ext uri="{FF2B5EF4-FFF2-40B4-BE49-F238E27FC236}">
              <a16:creationId xmlns:a16="http://schemas.microsoft.com/office/drawing/2014/main" id="{18DE6043-F02C-4393-A2C1-ABF9A1B1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1238250"/>
          <a:ext cx="333374" cy="3333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371475</xdr:colOff>
      <xdr:row>10</xdr:row>
      <xdr:rowOff>47625</xdr:rowOff>
    </xdr:from>
    <xdr:to>
      <xdr:col>11</xdr:col>
      <xdr:colOff>704925</xdr:colOff>
      <xdr:row>11</xdr:row>
      <xdr:rowOff>162075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13243A2-37DA-4C0C-AC71-01F8A2AE6C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7283" t="8175" r="4716" b="3213"/>
        <a:stretch/>
      </xdr:blipFill>
      <xdr:spPr>
        <a:xfrm>
          <a:off x="9029700" y="2552700"/>
          <a:ext cx="333450" cy="3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95250</xdr:colOff>
      <xdr:row>17</xdr:row>
      <xdr:rowOff>104775</xdr:rowOff>
    </xdr:from>
    <xdr:to>
      <xdr:col>6</xdr:col>
      <xdr:colOff>523875</xdr:colOff>
      <xdr:row>19</xdr:row>
      <xdr:rowOff>133350</xdr:rowOff>
    </xdr:to>
    <xdr:pic>
      <xdr:nvPicPr>
        <xdr:cNvPr id="14" name="Imagen 13" descr="Iconos de Necesidades - 234 iconos vectoriales gratis">
          <a:extLst>
            <a:ext uri="{FF2B5EF4-FFF2-40B4-BE49-F238E27FC236}">
              <a16:creationId xmlns:a16="http://schemas.microsoft.com/office/drawing/2014/main" id="{3F844585-D572-473D-BA1E-558453A70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3475" y="4038600"/>
          <a:ext cx="428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590550</xdr:colOff>
      <xdr:row>17</xdr:row>
      <xdr:rowOff>85725</xdr:rowOff>
    </xdr:from>
    <xdr:to>
      <xdr:col>9</xdr:col>
      <xdr:colOff>190500</xdr:colOff>
      <xdr:row>19</xdr:row>
      <xdr:rowOff>142874</xdr:rowOff>
    </xdr:to>
    <xdr:pic>
      <xdr:nvPicPr>
        <xdr:cNvPr id="15" name="Imagen 14" descr="Toma de decisiones - Iconos gratis de márketing">
          <a:extLst>
            <a:ext uri="{FF2B5EF4-FFF2-40B4-BE49-F238E27FC236}">
              <a16:creationId xmlns:a16="http://schemas.microsoft.com/office/drawing/2014/main" id="{141FF9F3-3920-40D0-BB2F-96492B15FA9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000" t="3681" r="29677" b="4294"/>
        <a:stretch/>
      </xdr:blipFill>
      <xdr:spPr bwMode="auto">
        <a:xfrm>
          <a:off x="6962775" y="4019550"/>
          <a:ext cx="361950" cy="476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304800</xdr:colOff>
      <xdr:row>21</xdr:row>
      <xdr:rowOff>95250</xdr:rowOff>
    </xdr:to>
    <xdr:sp macro="" textlink="">
      <xdr:nvSpPr>
        <xdr:cNvPr id="1030" name="AutoShape 6" descr="Lupa | Icono Gratis">
          <a:extLst>
            <a:ext uri="{FF2B5EF4-FFF2-40B4-BE49-F238E27FC236}">
              <a16:creationId xmlns:a16="http://schemas.microsoft.com/office/drawing/2014/main" id="{54C18930-A551-4015-BB3B-3E3806898A30}"/>
            </a:ext>
          </a:extLst>
        </xdr:cNvPr>
        <xdr:cNvSpPr>
          <a:spLocks noChangeAspect="1" noChangeArrowheads="1"/>
        </xdr:cNvSpPr>
      </xdr:nvSpPr>
      <xdr:spPr bwMode="auto">
        <a:xfrm>
          <a:off x="5610225" y="4562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104774</xdr:colOff>
      <xdr:row>17</xdr:row>
      <xdr:rowOff>104776</xdr:rowOff>
    </xdr:from>
    <xdr:to>
      <xdr:col>10</xdr:col>
      <xdr:colOff>438149</xdr:colOff>
      <xdr:row>19</xdr:row>
      <xdr:rowOff>133350</xdr:rowOff>
    </xdr:to>
    <xdr:pic>
      <xdr:nvPicPr>
        <xdr:cNvPr id="18" name="Imagen 17" descr="Bolsa de la compra | Icono Gratis">
          <a:extLst>
            <a:ext uri="{FF2B5EF4-FFF2-40B4-BE49-F238E27FC236}">
              <a16:creationId xmlns:a16="http://schemas.microsoft.com/office/drawing/2014/main" id="{21AC8DF4-0699-4478-B3E5-4289EAE1418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111" r="18667"/>
        <a:stretch/>
      </xdr:blipFill>
      <xdr:spPr bwMode="auto">
        <a:xfrm>
          <a:off x="8000999" y="4038601"/>
          <a:ext cx="333375" cy="447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17</xdr:row>
      <xdr:rowOff>133350</xdr:rowOff>
    </xdr:from>
    <xdr:to>
      <xdr:col>7</xdr:col>
      <xdr:colOff>666749</xdr:colOff>
      <xdr:row>19</xdr:row>
      <xdr:rowOff>127465</xdr:rowOff>
    </xdr:to>
    <xdr:pic>
      <xdr:nvPicPr>
        <xdr:cNvPr id="19" name="Imagen 18" descr="Icono De Lupa, Icono, Vector, Vaso PNG y Vector para Descargar Gratis |  Pngtree">
          <a:extLst>
            <a:ext uri="{FF2B5EF4-FFF2-40B4-BE49-F238E27FC236}">
              <a16:creationId xmlns:a16="http://schemas.microsoft.com/office/drawing/2014/main" id="{6AFF226A-01A0-45AC-9A63-8D921BB573B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555" t="10666" r="27111" b="10666"/>
        <a:stretch/>
      </xdr:blipFill>
      <xdr:spPr bwMode="auto">
        <a:xfrm>
          <a:off x="6010275" y="4067175"/>
          <a:ext cx="266699" cy="413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361950</xdr:colOff>
      <xdr:row>7</xdr:row>
      <xdr:rowOff>47625</xdr:rowOff>
    </xdr:from>
    <xdr:to>
      <xdr:col>11</xdr:col>
      <xdr:colOff>705758</xdr:colOff>
      <xdr:row>8</xdr:row>
      <xdr:rowOff>162075</xdr:rowOff>
    </xdr:to>
    <xdr:pic>
      <xdr:nvPicPr>
        <xdr:cNvPr id="21" name="Imagen 20" descr="Icono Calendario Gratis de Investing and Finance Icons">
          <a:extLst>
            <a:ext uri="{FF2B5EF4-FFF2-40B4-BE49-F238E27FC236}">
              <a16:creationId xmlns:a16="http://schemas.microsoft.com/office/drawing/2014/main" id="{1EEAE56F-3D07-4D6F-84ED-64460CF64DF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72" t="11987" r="11672" b="15773"/>
        <a:stretch/>
      </xdr:blipFill>
      <xdr:spPr bwMode="auto">
        <a:xfrm>
          <a:off x="9020175" y="1924050"/>
          <a:ext cx="343808" cy="3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</xdr:colOff>
      <xdr:row>2</xdr:row>
      <xdr:rowOff>0</xdr:rowOff>
    </xdr:from>
    <xdr:to>
      <xdr:col>9</xdr:col>
      <xdr:colOff>0</xdr:colOff>
      <xdr:row>15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9499AB5-BA2D-4673-B751-86DE3D7AD9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733425</xdr:colOff>
      <xdr:row>1</xdr:row>
      <xdr:rowOff>204787</xdr:rowOff>
    </xdr:from>
    <xdr:to>
      <xdr:col>12</xdr:col>
      <xdr:colOff>752475</xdr:colOff>
      <xdr:row>15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BB3DD2D-9E96-4DC6-8C16-F4579778B8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257241</xdr:colOff>
      <xdr:row>5</xdr:row>
      <xdr:rowOff>133349</xdr:rowOff>
    </xdr:from>
    <xdr:to>
      <xdr:col>9</xdr:col>
      <xdr:colOff>571500</xdr:colOff>
      <xdr:row>10</xdr:row>
      <xdr:rowOff>115897</xdr:rowOff>
    </xdr:to>
    <xdr:pic>
      <xdr:nvPicPr>
        <xdr:cNvPr id="5" name="Imagen 4" descr="Icono Compras Gente - Gráficos vectoriales gratis en Pixabay">
          <a:extLst>
            <a:ext uri="{FF2B5EF4-FFF2-40B4-BE49-F238E27FC236}">
              <a16:creationId xmlns:a16="http://schemas.microsoft.com/office/drawing/2014/main" id="{B4A9DDB6-FED8-47B7-A980-23B079C5A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716" y="1381124"/>
          <a:ext cx="1076259" cy="9921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</xdr:colOff>
      <xdr:row>2</xdr:row>
      <xdr:rowOff>0</xdr:rowOff>
    </xdr:from>
    <xdr:to>
      <xdr:col>9</xdr:col>
      <xdr:colOff>0</xdr:colOff>
      <xdr:row>16</xdr:row>
      <xdr:rowOff>180975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7273765-3210-42A7-BD20-A81067F4C9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733425</xdr:colOff>
      <xdr:row>1</xdr:row>
      <xdr:rowOff>204787</xdr:rowOff>
    </xdr:from>
    <xdr:to>
      <xdr:col>12</xdr:col>
      <xdr:colOff>752475</xdr:colOff>
      <xdr:row>16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FB76970-8122-474B-9DCA-ED2E16191C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228600</xdr:colOff>
      <xdr:row>6</xdr:row>
      <xdr:rowOff>85725</xdr:rowOff>
    </xdr:from>
    <xdr:to>
      <xdr:col>9</xdr:col>
      <xdr:colOff>504825</xdr:colOff>
      <xdr:row>11</xdr:row>
      <xdr:rowOff>85725</xdr:rowOff>
    </xdr:to>
    <xdr:pic>
      <xdr:nvPicPr>
        <xdr:cNvPr id="5" name="Imagen 4" descr="Icono De Línea De Proceso De Compra. Signo De La Bolsa De Compra. Vector  Ilustración del Vector - Ilustración de comprador, mercado: 185408080">
          <a:extLst>
            <a:ext uri="{FF2B5EF4-FFF2-40B4-BE49-F238E27FC236}">
              <a16:creationId xmlns:a16="http://schemas.microsoft.com/office/drawing/2014/main" id="{6A37C8DC-F6E9-4DB9-877E-6CD9E1F533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33" t="16280" r="22396" b="15457"/>
        <a:stretch/>
      </xdr:blipFill>
      <xdr:spPr bwMode="auto">
        <a:xfrm>
          <a:off x="7239000" y="1543050"/>
          <a:ext cx="1038225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1</xdr:row>
      <xdr:rowOff>152400</xdr:rowOff>
    </xdr:from>
    <xdr:to>
      <xdr:col>3</xdr:col>
      <xdr:colOff>600075</xdr:colOff>
      <xdr:row>1</xdr:row>
      <xdr:rowOff>304800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315A3A-31F8-45D5-9403-A19C623BC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152400"/>
          <a:ext cx="4191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95250</xdr:colOff>
      <xdr:row>1</xdr:row>
      <xdr:rowOff>152400</xdr:rowOff>
    </xdr:from>
    <xdr:to>
      <xdr:col>4</xdr:col>
      <xdr:colOff>666750</xdr:colOff>
      <xdr:row>1</xdr:row>
      <xdr:rowOff>304800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CE060E0-A22D-4AA2-B87A-1DBAFEB45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6550" y="152400"/>
          <a:ext cx="5715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66675</xdr:colOff>
      <xdr:row>1</xdr:row>
      <xdr:rowOff>52387</xdr:rowOff>
    </xdr:from>
    <xdr:ext cx="638380" cy="33977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A74D2AC1-8406-40F6-80C4-FF571206B57F}"/>
                </a:ext>
              </a:extLst>
            </xdr:cNvPr>
            <xdr:cNvSpPr txBox="1"/>
          </xdr:nvSpPr>
          <xdr:spPr>
            <a:xfrm>
              <a:off x="3609975" y="52387"/>
              <a:ext cx="638380" cy="3397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f>
                      <m:fPr>
                        <m:ctrlPr>
                          <a:rPr lang="es-EC" sz="1000" b="1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s-EC" sz="1000" b="1" i="1">
                                <a:latin typeface="Cambria Math" panose="02040503050406030204" pitchFamily="18" charset="0"/>
                              </a:rPr>
                            </m:ctrlPr>
                          </m:sSupPr>
                          <m:e>
                            <m:r>
                              <a:rPr lang="es-MX" sz="1000" b="1" i="1">
                                <a:latin typeface="Cambria Math" panose="02040503050406030204" pitchFamily="18" charset="0"/>
                              </a:rPr>
                              <m:t>(</m:t>
                            </m:r>
                            <m:r>
                              <a:rPr lang="es-MX" sz="1000" b="1" i="1">
                                <a:latin typeface="Cambria Math" panose="02040503050406030204" pitchFamily="18" charset="0"/>
                              </a:rPr>
                              <m:t>𝒇𝒐</m:t>
                            </m:r>
                            <m:r>
                              <a:rPr lang="es-MX" sz="1000" b="1" i="1">
                                <a:latin typeface="Cambria Math" panose="02040503050406030204" pitchFamily="18" charset="0"/>
                              </a:rPr>
                              <m:t>−</m:t>
                            </m:r>
                            <m:r>
                              <a:rPr lang="es-MX" sz="1000" b="1" i="1">
                                <a:latin typeface="Cambria Math" panose="02040503050406030204" pitchFamily="18" charset="0"/>
                              </a:rPr>
                              <m:t>𝒇𝒆</m:t>
                            </m:r>
                            <m:r>
                              <a:rPr lang="es-MX" sz="1000" b="1" i="1">
                                <a:latin typeface="Cambria Math" panose="02040503050406030204" pitchFamily="18" charset="0"/>
                              </a:rPr>
                              <m:t>)</m:t>
                            </m:r>
                          </m:e>
                          <m:sup>
                            <m:r>
                              <a:rPr lang="es-MX" sz="1000" b="1" i="1">
                                <a:latin typeface="Cambria Math" panose="02040503050406030204" pitchFamily="18" charset="0"/>
                              </a:rPr>
                              <m:t>𝟐</m:t>
                            </m:r>
                          </m:sup>
                        </m:sSup>
                      </m:num>
                      <m:den>
                        <m:r>
                          <a:rPr lang="es-MX" sz="1000" b="1" i="1">
                            <a:latin typeface="Cambria Math" panose="02040503050406030204" pitchFamily="18" charset="0"/>
                          </a:rPr>
                          <m:t>𝒇𝒆</m:t>
                        </m:r>
                      </m:den>
                    </m:f>
                  </m:oMath>
                </m:oMathPara>
              </a14:m>
              <a:endParaRPr lang="es-EC" sz="1000" b="1"/>
            </a:p>
          </xdr:txBody>
        </xdr:sp>
      </mc:Choice>
      <mc:Fallback xmlns="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A74D2AC1-8406-40F6-80C4-FF571206B57F}"/>
                </a:ext>
              </a:extLst>
            </xdr:cNvPr>
            <xdr:cNvSpPr txBox="1"/>
          </xdr:nvSpPr>
          <xdr:spPr>
            <a:xfrm>
              <a:off x="3609975" y="52387"/>
              <a:ext cx="638380" cy="33977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lang="es-EC" sz="1000" b="1" i="0">
                  <a:latin typeface="Cambria Math" panose="02040503050406030204" pitchFamily="18" charset="0"/>
                </a:rPr>
                <a:t>〖</a:t>
              </a:r>
              <a:r>
                <a:rPr lang="es-MX" sz="1000" b="1" i="0">
                  <a:latin typeface="Cambria Math" panose="02040503050406030204" pitchFamily="18" charset="0"/>
                </a:rPr>
                <a:t>(𝒇𝒐−𝒇𝒆)</a:t>
              </a:r>
              <a:r>
                <a:rPr lang="es-EC" sz="1000" b="1" i="0">
                  <a:latin typeface="Cambria Math" panose="02040503050406030204" pitchFamily="18" charset="0"/>
                </a:rPr>
                <a:t>〗^</a:t>
              </a:r>
              <a:r>
                <a:rPr lang="es-MX" sz="1000" b="1" i="0">
                  <a:latin typeface="Cambria Math" panose="02040503050406030204" pitchFamily="18" charset="0"/>
                </a:rPr>
                <a:t>𝟐</a:t>
              </a:r>
              <a:r>
                <a:rPr lang="es-EC" sz="1000" b="1" i="0">
                  <a:latin typeface="Cambria Math" panose="02040503050406030204" pitchFamily="18" charset="0"/>
                </a:rPr>
                <a:t>/</a:t>
              </a:r>
              <a:r>
                <a:rPr lang="es-MX" sz="1000" b="1" i="0">
                  <a:latin typeface="Cambria Math" panose="02040503050406030204" pitchFamily="18" charset="0"/>
                </a:rPr>
                <a:t>𝒇𝒆</a:t>
              </a:r>
              <a:endParaRPr lang="es-EC" sz="1000" b="1"/>
            </a:p>
          </xdr:txBody>
        </xdr:sp>
      </mc:Fallback>
    </mc:AlternateContent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0</xdr:row>
      <xdr:rowOff>180975</xdr:rowOff>
    </xdr:from>
    <xdr:to>
      <xdr:col>10</xdr:col>
      <xdr:colOff>56795</xdr:colOff>
      <xdr:row>9</xdr:row>
      <xdr:rowOff>56933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C2A2613-84D9-4A22-88EF-3D19D72458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48150" y="180975"/>
          <a:ext cx="2838095" cy="17333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47625</xdr:rowOff>
    </xdr:from>
    <xdr:to>
      <xdr:col>6</xdr:col>
      <xdr:colOff>571500</xdr:colOff>
      <xdr:row>9</xdr:row>
      <xdr:rowOff>187960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76308A-78C0-4CF5-BFBF-4253B8EBE676}"/>
            </a:ext>
          </a:extLst>
        </xdr:cNvPr>
        <xdr:cNvPicPr/>
      </xdr:nvPicPr>
      <xdr:blipFill rotWithShape="1">
        <a:blip xmlns:r="http://schemas.openxmlformats.org/officeDocument/2006/relationships" r:embed="rId1">
          <a:biLevel thresh="75000"/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</a:extLst>
        </a:blip>
        <a:srcRect t="13485" r="7339" b="6979"/>
        <a:stretch/>
      </xdr:blipFill>
      <xdr:spPr bwMode="auto">
        <a:xfrm>
          <a:off x="200025" y="161925"/>
          <a:ext cx="4343400" cy="166433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409575</xdr:colOff>
      <xdr:row>8</xdr:row>
      <xdr:rowOff>152400</xdr:rowOff>
    </xdr:from>
    <xdr:to>
      <xdr:col>3</xdr:col>
      <xdr:colOff>133350</xdr:colOff>
      <xdr:row>9</xdr:row>
      <xdr:rowOff>142875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23FA88B7-28B1-4F3D-9D16-08AABF69ADE8}"/>
            </a:ext>
          </a:extLst>
        </xdr:cNvPr>
        <xdr:cNvSpPr/>
      </xdr:nvSpPr>
      <xdr:spPr>
        <a:xfrm>
          <a:off x="1333500" y="1600200"/>
          <a:ext cx="485775" cy="1809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C" sz="1100"/>
        </a:p>
      </xdr:txBody>
    </xdr:sp>
    <xdr:clientData/>
  </xdr:twoCellAnchor>
  <xdr:twoCellAnchor>
    <xdr:from>
      <xdr:col>1</xdr:col>
      <xdr:colOff>457199</xdr:colOff>
      <xdr:row>5</xdr:row>
      <xdr:rowOff>9525</xdr:rowOff>
    </xdr:from>
    <xdr:to>
      <xdr:col>2</xdr:col>
      <xdr:colOff>323850</xdr:colOff>
      <xdr:row>8</xdr:row>
      <xdr:rowOff>180975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781D0CF1-D955-49A5-89DF-C6FC22CDFEC1}"/>
            </a:ext>
          </a:extLst>
        </xdr:cNvPr>
        <xdr:cNvSpPr/>
      </xdr:nvSpPr>
      <xdr:spPr>
        <a:xfrm>
          <a:off x="619124" y="885825"/>
          <a:ext cx="628651" cy="7429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Zona</a:t>
          </a:r>
          <a:r>
            <a:rPr lang="es-EC" sz="11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(H0)</a:t>
          </a:r>
          <a:endParaRPr lang="es-EC" sz="11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352424</xdr:colOff>
      <xdr:row>4</xdr:row>
      <xdr:rowOff>161925</xdr:rowOff>
    </xdr:from>
    <xdr:to>
      <xdr:col>4</xdr:col>
      <xdr:colOff>304800</xdr:colOff>
      <xdr:row>7</xdr:row>
      <xdr:rowOff>38100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3DDA2DB1-47DE-4017-8F0C-4BED74727056}"/>
            </a:ext>
          </a:extLst>
        </xdr:cNvPr>
        <xdr:cNvSpPr/>
      </xdr:nvSpPr>
      <xdr:spPr>
        <a:xfrm>
          <a:off x="2038349" y="847725"/>
          <a:ext cx="714376" cy="4476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Zona</a:t>
          </a:r>
          <a:r>
            <a:rPr lang="es-EC" sz="1100" b="1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(H1)</a:t>
          </a:r>
          <a:endParaRPr lang="es-EC" sz="1100" b="1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723900</xdr:colOff>
      <xdr:row>7</xdr:row>
      <xdr:rowOff>0</xdr:rowOff>
    </xdr:from>
    <xdr:to>
      <xdr:col>4</xdr:col>
      <xdr:colOff>133351</xdr:colOff>
      <xdr:row>9</xdr:row>
      <xdr:rowOff>0</xdr:rowOff>
    </xdr:to>
    <xdr:cxnSp macro="">
      <xdr:nvCxnSpPr>
        <xdr:cNvPr id="7" name="Conector recto de flecha 6">
          <a:extLst>
            <a:ext uri="{FF2B5EF4-FFF2-40B4-BE49-F238E27FC236}">
              <a16:creationId xmlns:a16="http://schemas.microsoft.com/office/drawing/2014/main" id="{EA8F8EB6-84C7-4539-ACD2-C1E033669B2F}"/>
            </a:ext>
          </a:extLst>
        </xdr:cNvPr>
        <xdr:cNvCxnSpPr/>
      </xdr:nvCxnSpPr>
      <xdr:spPr>
        <a:xfrm>
          <a:off x="2409825" y="1257300"/>
          <a:ext cx="171451" cy="381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161925</xdr:colOff>
      <xdr:row>9</xdr:row>
      <xdr:rowOff>52388</xdr:rowOff>
    </xdr:from>
    <xdr:to>
      <xdr:col>3</xdr:col>
      <xdr:colOff>161925</xdr:colOff>
      <xdr:row>11</xdr:row>
      <xdr:rowOff>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5F3037F2-0C6F-4C95-977C-2173D7BA2D51}"/>
            </a:ext>
          </a:extLst>
        </xdr:cNvPr>
        <xdr:cNvCxnSpPr/>
      </xdr:nvCxnSpPr>
      <xdr:spPr>
        <a:xfrm>
          <a:off x="1847850" y="1690688"/>
          <a:ext cx="0" cy="280987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9</xdr:row>
      <xdr:rowOff>109538</xdr:rowOff>
    </xdr:from>
    <xdr:to>
      <xdr:col>5</xdr:col>
      <xdr:colOff>304800</xdr:colOff>
      <xdr:row>10</xdr:row>
      <xdr:rowOff>135038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AD37D770-F386-440D-9019-07F6B63AC728}"/>
            </a:ext>
          </a:extLst>
        </xdr:cNvPr>
        <xdr:cNvCxnSpPr/>
      </xdr:nvCxnSpPr>
      <xdr:spPr>
        <a:xfrm>
          <a:off x="3514725" y="1747838"/>
          <a:ext cx="0" cy="21600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619125</xdr:colOff>
      <xdr:row>10</xdr:row>
      <xdr:rowOff>66674</xdr:rowOff>
    </xdr:from>
    <xdr:to>
      <xdr:col>3</xdr:col>
      <xdr:colOff>447675</xdr:colOff>
      <xdr:row>13</xdr:row>
      <xdr:rowOff>28574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54F3D8F5-8703-4F81-BA48-30E91D9E44E8}"/>
            </a:ext>
          </a:extLst>
        </xdr:cNvPr>
        <xdr:cNvSpPr/>
      </xdr:nvSpPr>
      <xdr:spPr>
        <a:xfrm>
          <a:off x="1543050" y="1895474"/>
          <a:ext cx="590550" cy="4857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xcr: 9,448</a:t>
          </a:r>
        </a:p>
      </xdr:txBody>
    </xdr:sp>
    <xdr:clientData/>
  </xdr:twoCellAnchor>
  <xdr:twoCellAnchor>
    <xdr:from>
      <xdr:col>4</xdr:col>
      <xdr:colOff>685800</xdr:colOff>
      <xdr:row>10</xdr:row>
      <xdr:rowOff>76199</xdr:rowOff>
    </xdr:from>
    <xdr:to>
      <xdr:col>5</xdr:col>
      <xdr:colOff>685800</xdr:colOff>
      <xdr:row>13</xdr:row>
      <xdr:rowOff>19050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E07536E3-DB4E-4B8B-ADB3-697E841BD214}"/>
            </a:ext>
          </a:extLst>
        </xdr:cNvPr>
        <xdr:cNvSpPr/>
      </xdr:nvSpPr>
      <xdr:spPr>
        <a:xfrm>
          <a:off x="3133725" y="1904999"/>
          <a:ext cx="762000" cy="466726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1100" b="1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xca: 11,830</a:t>
          </a:r>
        </a:p>
      </xdr:txBody>
    </xdr:sp>
    <xdr:clientData/>
  </xdr:twoCellAnchor>
  <xdr:twoCellAnchor>
    <xdr:from>
      <xdr:col>4</xdr:col>
      <xdr:colOff>485775</xdr:colOff>
      <xdr:row>3</xdr:row>
      <xdr:rowOff>47625</xdr:rowOff>
    </xdr:from>
    <xdr:to>
      <xdr:col>6</xdr:col>
      <xdr:colOff>542925</xdr:colOff>
      <xdr:row>6</xdr:row>
      <xdr:rowOff>152400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C4587484-5CC3-4149-881F-0C6456738690}"/>
            </a:ext>
          </a:extLst>
        </xdr:cNvPr>
        <xdr:cNvSpPr/>
      </xdr:nvSpPr>
      <xdr:spPr>
        <a:xfrm>
          <a:off x="2933700" y="542925"/>
          <a:ext cx="1581150" cy="6762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C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Sí xca &gt; xcr;</a:t>
          </a:r>
          <a:r>
            <a:rPr lang="es-EC" sz="12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aceptar H1; caso contrario, aceptar H0. </a:t>
          </a:r>
          <a:endParaRPr lang="es-EC" sz="12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6D610-1F9E-43DF-B7BF-C138891EE0DF}">
  <dimension ref="A1:P24"/>
  <sheetViews>
    <sheetView showGridLines="0" topLeftCell="A2" workbookViewId="0"/>
  </sheetViews>
  <sheetFormatPr baseColWidth="10" defaultRowHeight="15" x14ac:dyDescent="0.25"/>
  <cols>
    <col min="1" max="1" width="24.5703125" style="1" customWidth="1"/>
    <col min="2" max="3" width="12.5703125" style="1" customWidth="1"/>
    <col min="4" max="4" width="12.7109375" style="1" customWidth="1"/>
    <col min="5" max="12" width="11.42578125" style="1"/>
    <col min="13" max="13" width="10.28515625" style="1" customWidth="1"/>
    <col min="14" max="14" width="6" style="1" customWidth="1"/>
    <col min="15" max="15" width="1.85546875" style="1" customWidth="1"/>
    <col min="16" max="16384" width="11.42578125" style="1"/>
  </cols>
  <sheetData>
    <row r="1" spans="1:16" ht="48.75" customHeight="1" x14ac:dyDescent="0.25">
      <c r="A1" s="38" t="s">
        <v>25</v>
      </c>
      <c r="B1" s="2" t="s">
        <v>1</v>
      </c>
      <c r="C1" s="2" t="s">
        <v>34</v>
      </c>
      <c r="D1" s="38" t="s">
        <v>30</v>
      </c>
    </row>
    <row r="2" spans="1:16" ht="16.5" customHeight="1" x14ac:dyDescent="0.25">
      <c r="A2" s="3" t="s">
        <v>26</v>
      </c>
      <c r="B2" s="5">
        <v>67</v>
      </c>
      <c r="C2" s="39">
        <f>B2/$B$6</f>
        <v>0.17447916666666666</v>
      </c>
      <c r="D2" s="41">
        <v>6.5</v>
      </c>
    </row>
    <row r="3" spans="1:16" ht="16.5" customHeight="1" x14ac:dyDescent="0.25">
      <c r="A3" s="3" t="s">
        <v>27</v>
      </c>
      <c r="B3" s="5">
        <v>127</v>
      </c>
      <c r="C3" s="39">
        <f t="shared" ref="C3:C5" si="0">B3/$B$6</f>
        <v>0.33072916666666669</v>
      </c>
      <c r="D3" s="41">
        <v>19.600000000000001</v>
      </c>
      <c r="P3"/>
    </row>
    <row r="4" spans="1:16" ht="16.5" customHeight="1" x14ac:dyDescent="0.25">
      <c r="A4" s="3" t="s">
        <v>28</v>
      </c>
      <c r="B4" s="5">
        <v>89</v>
      </c>
      <c r="C4" s="39">
        <f t="shared" si="0"/>
        <v>0.23177083333333334</v>
      </c>
      <c r="D4" s="41">
        <v>20.399999999999999</v>
      </c>
      <c r="N4"/>
    </row>
    <row r="5" spans="1:16" ht="16.5" customHeight="1" x14ac:dyDescent="0.25">
      <c r="A5" s="3" t="s">
        <v>29</v>
      </c>
      <c r="B5" s="5">
        <v>101</v>
      </c>
      <c r="C5" s="39">
        <f t="shared" si="0"/>
        <v>0.26302083333333331</v>
      </c>
      <c r="D5" s="41">
        <v>42.6</v>
      </c>
    </row>
    <row r="6" spans="1:16" ht="16.5" customHeight="1" x14ac:dyDescent="0.25">
      <c r="A6" s="4" t="s">
        <v>2</v>
      </c>
      <c r="B6" s="6">
        <f>SUM(B2:B5)</f>
        <v>384</v>
      </c>
      <c r="C6" s="40">
        <f>SUM(C2:C5)</f>
        <v>1</v>
      </c>
      <c r="D6" s="12">
        <f>SUM(D2:D5)</f>
        <v>89.1</v>
      </c>
    </row>
    <row r="7" spans="1:16" ht="16.5" customHeight="1" x14ac:dyDescent="0.25">
      <c r="M7" s="42" t="s">
        <v>0</v>
      </c>
      <c r="N7" s="42"/>
    </row>
    <row r="8" spans="1:16" ht="16.5" customHeight="1" x14ac:dyDescent="0.25">
      <c r="M8" s="43" t="s">
        <v>35</v>
      </c>
      <c r="N8" s="44">
        <v>0.505</v>
      </c>
    </row>
    <row r="9" spans="1:16" ht="16.5" customHeight="1" x14ac:dyDescent="0.25">
      <c r="A9" s="2" t="s">
        <v>31</v>
      </c>
      <c r="B9" s="2" t="s">
        <v>32</v>
      </c>
      <c r="C9" s="2" t="s">
        <v>34</v>
      </c>
      <c r="M9" s="45" t="s">
        <v>36</v>
      </c>
      <c r="N9" s="46">
        <v>0.34899999999999998</v>
      </c>
    </row>
    <row r="10" spans="1:16" ht="16.5" customHeight="1" x14ac:dyDescent="0.25">
      <c r="A10" s="8" t="s">
        <v>5</v>
      </c>
      <c r="B10" s="5">
        <v>134</v>
      </c>
      <c r="C10" s="39">
        <f>B10/$B$15</f>
        <v>0.34895833333333331</v>
      </c>
      <c r="M10" s="47"/>
      <c r="N10" s="47"/>
    </row>
    <row r="11" spans="1:16" ht="16.5" customHeight="1" x14ac:dyDescent="0.25">
      <c r="A11" s="8" t="s">
        <v>6</v>
      </c>
      <c r="B11" s="5">
        <v>194</v>
      </c>
      <c r="C11" s="39">
        <f>B11/$B$15</f>
        <v>0.50520833333333337</v>
      </c>
      <c r="M11" s="48" t="s">
        <v>37</v>
      </c>
      <c r="N11" s="49"/>
      <c r="P11" s="20"/>
    </row>
    <row r="12" spans="1:16" ht="16.5" customHeight="1" x14ac:dyDescent="0.25">
      <c r="A12" s="8" t="s">
        <v>7</v>
      </c>
      <c r="B12" s="5">
        <v>56</v>
      </c>
      <c r="C12" s="39">
        <f>B12/$B$15</f>
        <v>0.14583333333333334</v>
      </c>
      <c r="M12" s="48" t="s">
        <v>38</v>
      </c>
      <c r="N12" s="49"/>
    </row>
    <row r="13" spans="1:16" ht="16.5" customHeight="1" x14ac:dyDescent="0.25">
      <c r="A13" s="8" t="s">
        <v>8</v>
      </c>
      <c r="B13" s="5">
        <v>0</v>
      </c>
      <c r="C13" s="39">
        <f>B13/$B$15</f>
        <v>0</v>
      </c>
      <c r="M13"/>
    </row>
    <row r="14" spans="1:16" ht="16.5" customHeight="1" x14ac:dyDescent="0.25">
      <c r="A14" s="8" t="s">
        <v>33</v>
      </c>
      <c r="B14" s="5">
        <v>0</v>
      </c>
      <c r="C14" s="39">
        <f>B14/$B$15</f>
        <v>0</v>
      </c>
    </row>
    <row r="15" spans="1:16" ht="16.5" customHeight="1" x14ac:dyDescent="0.25">
      <c r="A15" s="7" t="s">
        <v>2</v>
      </c>
      <c r="B15" s="6">
        <f>SUM(B10:B14)</f>
        <v>384</v>
      </c>
      <c r="C15" s="40">
        <f>SUM(C10:C14)</f>
        <v>1</v>
      </c>
    </row>
    <row r="18" spans="1:10" ht="16.5" customHeight="1" x14ac:dyDescent="0.25">
      <c r="A18" s="7" t="s">
        <v>3</v>
      </c>
      <c r="B18" s="2" t="s">
        <v>0</v>
      </c>
      <c r="C18" s="2" t="s">
        <v>4</v>
      </c>
      <c r="D18" s="9"/>
    </row>
    <row r="19" spans="1:10" ht="16.5" customHeight="1" x14ac:dyDescent="0.25">
      <c r="A19" s="7">
        <v>1</v>
      </c>
      <c r="B19" s="5">
        <v>16</v>
      </c>
      <c r="C19" s="5">
        <f>B19*A19</f>
        <v>16</v>
      </c>
      <c r="D19" s="10"/>
    </row>
    <row r="20" spans="1:10" ht="16.5" customHeight="1" x14ac:dyDescent="0.25">
      <c r="A20" s="7">
        <v>2</v>
      </c>
      <c r="B20" s="5">
        <v>29</v>
      </c>
      <c r="C20" s="5">
        <f>B20*A20</f>
        <v>58</v>
      </c>
      <c r="D20" s="10"/>
    </row>
    <row r="21" spans="1:10" ht="16.5" customHeight="1" x14ac:dyDescent="0.25">
      <c r="A21" s="7">
        <v>3</v>
      </c>
      <c r="B21" s="5">
        <v>91</v>
      </c>
      <c r="C21" s="5">
        <f>B21*A21</f>
        <v>273</v>
      </c>
      <c r="D21" s="10"/>
      <c r="H21"/>
      <c r="J21"/>
    </row>
    <row r="22" spans="1:10" ht="16.5" customHeight="1" x14ac:dyDescent="0.25">
      <c r="A22" s="7">
        <v>4</v>
      </c>
      <c r="B22" s="5">
        <v>168</v>
      </c>
      <c r="C22" s="5">
        <f>B22*A22</f>
        <v>672</v>
      </c>
      <c r="D22" s="10"/>
      <c r="I22"/>
    </row>
    <row r="23" spans="1:10" ht="16.5" customHeight="1" x14ac:dyDescent="0.25">
      <c r="A23" s="7">
        <v>5</v>
      </c>
      <c r="B23" s="11">
        <v>80</v>
      </c>
      <c r="C23" s="5">
        <f>B23*A23</f>
        <v>400</v>
      </c>
      <c r="D23" s="10"/>
    </row>
    <row r="24" spans="1:10" ht="16.5" customHeight="1" x14ac:dyDescent="0.25">
      <c r="A24" s="7" t="s">
        <v>2</v>
      </c>
      <c r="B24" s="6">
        <f>SUM(B19:B23)</f>
        <v>384</v>
      </c>
      <c r="C24" s="13">
        <f>SUM(C19:C23)</f>
        <v>1419</v>
      </c>
      <c r="D24" s="12">
        <f>C24/B24</f>
        <v>3.6953125</v>
      </c>
      <c r="H24"/>
    </row>
  </sheetData>
  <mergeCells count="3">
    <mergeCell ref="M7:N7"/>
    <mergeCell ref="M11:N11"/>
    <mergeCell ref="M12:N1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DE71A-0288-4D7F-B410-13ACE290B406}">
  <dimension ref="A1:C15"/>
  <sheetViews>
    <sheetView showGridLines="0" tabSelected="1" workbookViewId="0"/>
  </sheetViews>
  <sheetFormatPr baseColWidth="10" defaultRowHeight="15" x14ac:dyDescent="0.25"/>
  <cols>
    <col min="1" max="1" width="15.5703125" customWidth="1"/>
    <col min="2" max="2" width="12.85546875" customWidth="1"/>
  </cols>
  <sheetData>
    <row r="1" spans="1:3" ht="32.25" customHeight="1" x14ac:dyDescent="0.25">
      <c r="A1" s="38" t="s">
        <v>39</v>
      </c>
      <c r="B1" s="2" t="s">
        <v>39</v>
      </c>
      <c r="C1" s="2" t="s">
        <v>34</v>
      </c>
    </row>
    <row r="2" spans="1:3" ht="16.5" customHeight="1" x14ac:dyDescent="0.25">
      <c r="A2" s="3" t="s">
        <v>40</v>
      </c>
      <c r="B2" s="5">
        <v>24</v>
      </c>
      <c r="C2" s="39">
        <f>B2/$B$6</f>
        <v>6.25E-2</v>
      </c>
    </row>
    <row r="3" spans="1:3" ht="16.5" customHeight="1" x14ac:dyDescent="0.25">
      <c r="A3" s="3" t="s">
        <v>41</v>
      </c>
      <c r="B3" s="5">
        <v>240</v>
      </c>
      <c r="C3" s="39">
        <f>B3/$B$6</f>
        <v>0.625</v>
      </c>
    </row>
    <row r="4" spans="1:3" ht="16.5" customHeight="1" x14ac:dyDescent="0.25">
      <c r="A4" s="3" t="s">
        <v>42</v>
      </c>
      <c r="B4" s="5">
        <v>43</v>
      </c>
      <c r="C4" s="39">
        <f>B4/$B$6</f>
        <v>0.11197916666666667</v>
      </c>
    </row>
    <row r="5" spans="1:3" ht="16.5" customHeight="1" x14ac:dyDescent="0.25">
      <c r="A5" s="3" t="s">
        <v>43</v>
      </c>
      <c r="B5" s="5">
        <v>77</v>
      </c>
      <c r="C5" s="39">
        <f>B5/$B$6</f>
        <v>0.20052083333333334</v>
      </c>
    </row>
    <row r="6" spans="1:3" ht="16.5" customHeight="1" x14ac:dyDescent="0.25">
      <c r="A6" s="4" t="s">
        <v>2</v>
      </c>
      <c r="B6" s="6">
        <f>SUM(B2:B5)</f>
        <v>384</v>
      </c>
      <c r="C6" s="40">
        <f>SUM(C2:C5)</f>
        <v>1</v>
      </c>
    </row>
    <row r="9" spans="1:3" ht="16.5" customHeight="1" x14ac:dyDescent="0.25">
      <c r="A9" s="38" t="s">
        <v>49</v>
      </c>
      <c r="B9" s="2" t="s">
        <v>49</v>
      </c>
      <c r="C9" s="2" t="s">
        <v>34</v>
      </c>
    </row>
    <row r="10" spans="1:3" ht="16.5" customHeight="1" x14ac:dyDescent="0.25">
      <c r="A10" s="3" t="s">
        <v>44</v>
      </c>
      <c r="B10" s="5">
        <v>199</v>
      </c>
      <c r="C10" s="39">
        <f>B10/$B$6</f>
        <v>0.51822916666666663</v>
      </c>
    </row>
    <row r="11" spans="1:3" ht="16.5" customHeight="1" x14ac:dyDescent="0.25">
      <c r="A11" s="3" t="s">
        <v>45</v>
      </c>
      <c r="B11" s="5">
        <v>43</v>
      </c>
      <c r="C11" s="39">
        <f t="shared" ref="C11:C14" si="0">B11/$B$6</f>
        <v>0.11197916666666667</v>
      </c>
    </row>
    <row r="12" spans="1:3" ht="16.5" customHeight="1" x14ac:dyDescent="0.25">
      <c r="A12" s="3" t="s">
        <v>46</v>
      </c>
      <c r="B12" s="5">
        <v>0</v>
      </c>
      <c r="C12" s="39">
        <f t="shared" si="0"/>
        <v>0</v>
      </c>
    </row>
    <row r="13" spans="1:3" ht="16.5" customHeight="1" x14ac:dyDescent="0.25">
      <c r="A13" s="3" t="s">
        <v>47</v>
      </c>
      <c r="B13" s="5">
        <v>0</v>
      </c>
      <c r="C13" s="39">
        <f t="shared" si="0"/>
        <v>0</v>
      </c>
    </row>
    <row r="14" spans="1:3" ht="16.5" customHeight="1" x14ac:dyDescent="0.25">
      <c r="A14" s="3" t="s">
        <v>48</v>
      </c>
      <c r="B14" s="5">
        <v>142</v>
      </c>
      <c r="C14" s="39">
        <f t="shared" si="0"/>
        <v>0.36979166666666669</v>
      </c>
    </row>
    <row r="15" spans="1:3" ht="16.5" customHeight="1" x14ac:dyDescent="0.25">
      <c r="A15" s="4" t="s">
        <v>2</v>
      </c>
      <c r="B15" s="6">
        <f>SUM(B10:B14)</f>
        <v>384</v>
      </c>
      <c r="C15" s="40">
        <f>SUM(C10:C14)</f>
        <v>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5EC8C-1A5F-46D7-BECB-85552591C621}">
  <dimension ref="A1:C16"/>
  <sheetViews>
    <sheetView showGridLines="0" workbookViewId="0"/>
  </sheetViews>
  <sheetFormatPr baseColWidth="10" defaultRowHeight="15" x14ac:dyDescent="0.25"/>
  <cols>
    <col min="1" max="1" width="20.7109375" customWidth="1"/>
    <col min="2" max="2" width="15.85546875" customWidth="1"/>
  </cols>
  <sheetData>
    <row r="1" spans="1:3" ht="32.25" customHeight="1" x14ac:dyDescent="0.25">
      <c r="A1" s="2" t="s">
        <v>61</v>
      </c>
      <c r="B1" s="38" t="s">
        <v>61</v>
      </c>
      <c r="C1" s="2" t="s">
        <v>34</v>
      </c>
    </row>
    <row r="2" spans="1:3" ht="16.5" customHeight="1" x14ac:dyDescent="0.25">
      <c r="A2" s="3" t="s">
        <v>54</v>
      </c>
      <c r="B2" s="5">
        <v>146</v>
      </c>
      <c r="C2" s="39">
        <f>B2/$B$7</f>
        <v>0.38020833333333331</v>
      </c>
    </row>
    <row r="3" spans="1:3" ht="16.5" customHeight="1" x14ac:dyDescent="0.25">
      <c r="A3" s="3" t="s">
        <v>55</v>
      </c>
      <c r="B3" s="5">
        <v>78</v>
      </c>
      <c r="C3" s="39">
        <f t="shared" ref="C3:C6" si="0">B3/$B$7</f>
        <v>0.203125</v>
      </c>
    </row>
    <row r="4" spans="1:3" ht="16.5" customHeight="1" x14ac:dyDescent="0.25">
      <c r="A4" s="3" t="s">
        <v>58</v>
      </c>
      <c r="B4" s="5">
        <v>67</v>
      </c>
      <c r="C4" s="39">
        <f t="shared" si="0"/>
        <v>0.17447916666666666</v>
      </c>
    </row>
    <row r="5" spans="1:3" ht="16.5" customHeight="1" x14ac:dyDescent="0.25">
      <c r="A5" s="3" t="s">
        <v>56</v>
      </c>
      <c r="B5" s="5">
        <v>25</v>
      </c>
      <c r="C5" s="39">
        <f t="shared" si="0"/>
        <v>6.5104166666666671E-2</v>
      </c>
    </row>
    <row r="6" spans="1:3" ht="16.5" customHeight="1" x14ac:dyDescent="0.25">
      <c r="A6" s="3" t="s">
        <v>57</v>
      </c>
      <c r="B6" s="5">
        <v>68</v>
      </c>
      <c r="C6" s="39">
        <f t="shared" si="0"/>
        <v>0.17708333333333334</v>
      </c>
    </row>
    <row r="7" spans="1:3" ht="16.5" customHeight="1" x14ac:dyDescent="0.25">
      <c r="A7" s="4" t="s">
        <v>2</v>
      </c>
      <c r="B7" s="6">
        <f>SUM(B2:B6)</f>
        <v>384</v>
      </c>
      <c r="C7" s="40">
        <f>SUM(C2:C6)</f>
        <v>0.99999999999999989</v>
      </c>
    </row>
    <row r="10" spans="1:3" ht="16.5" customHeight="1" x14ac:dyDescent="0.25">
      <c r="A10" s="38" t="s">
        <v>50</v>
      </c>
      <c r="B10" s="2" t="s">
        <v>50</v>
      </c>
      <c r="C10" s="2" t="s">
        <v>34</v>
      </c>
    </row>
    <row r="11" spans="1:3" ht="16.5" customHeight="1" x14ac:dyDescent="0.25">
      <c r="A11" s="3" t="s">
        <v>51</v>
      </c>
      <c r="B11" s="5">
        <v>81</v>
      </c>
      <c r="C11" s="39">
        <f>B11/$B$7</f>
        <v>0.2109375</v>
      </c>
    </row>
    <row r="12" spans="1:3" ht="16.5" customHeight="1" x14ac:dyDescent="0.25">
      <c r="A12" s="3" t="s">
        <v>59</v>
      </c>
      <c r="B12" s="5">
        <v>23</v>
      </c>
      <c r="C12" s="39">
        <f t="shared" ref="C12:C15" si="1">B12/$B$7</f>
        <v>5.9895833333333336E-2</v>
      </c>
    </row>
    <row r="13" spans="1:3" ht="16.5" customHeight="1" x14ac:dyDescent="0.25">
      <c r="A13" s="3" t="s">
        <v>52</v>
      </c>
      <c r="B13" s="5">
        <v>13</v>
      </c>
      <c r="C13" s="39">
        <f t="shared" si="1"/>
        <v>3.3854166666666664E-2</v>
      </c>
    </row>
    <row r="14" spans="1:3" ht="16.5" customHeight="1" x14ac:dyDescent="0.25">
      <c r="A14" s="3" t="s">
        <v>53</v>
      </c>
      <c r="B14" s="5">
        <v>100</v>
      </c>
      <c r="C14" s="39">
        <f t="shared" si="1"/>
        <v>0.26041666666666669</v>
      </c>
    </row>
    <row r="15" spans="1:3" ht="16.5" customHeight="1" x14ac:dyDescent="0.25">
      <c r="A15" s="3" t="s">
        <v>60</v>
      </c>
      <c r="B15" s="5">
        <v>167</v>
      </c>
      <c r="C15" s="39">
        <f t="shared" si="1"/>
        <v>0.43489583333333331</v>
      </c>
    </row>
    <row r="16" spans="1:3" ht="16.5" customHeight="1" x14ac:dyDescent="0.25">
      <c r="A16" s="4" t="s">
        <v>2</v>
      </c>
      <c r="B16" s="6">
        <f>SUM(B11:B15)</f>
        <v>384</v>
      </c>
      <c r="C16" s="40">
        <f>SUM(C11:C15)</f>
        <v>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3C261-30E0-4047-84A3-82DE2264D15F}">
  <dimension ref="A1:Q17"/>
  <sheetViews>
    <sheetView showGridLines="0" workbookViewId="0"/>
  </sheetViews>
  <sheetFormatPr baseColWidth="10" defaultRowHeight="15" x14ac:dyDescent="0.25"/>
  <cols>
    <col min="1" max="1" width="2.5703125" style="1" customWidth="1"/>
    <col min="2" max="2" width="16.5703125" style="1" customWidth="1"/>
    <col min="3" max="3" width="15.42578125" style="1" customWidth="1"/>
    <col min="4" max="7" width="11.42578125" style="1"/>
    <col min="8" max="8" width="11.7109375" style="1" customWidth="1"/>
    <col min="9" max="14" width="9.42578125" style="1" customWidth="1"/>
    <col min="15" max="16384" width="11.42578125" style="1"/>
  </cols>
  <sheetData>
    <row r="1" spans="1:17" ht="6.75" customHeight="1" x14ac:dyDescent="0.25"/>
    <row r="2" spans="1:17" ht="33" customHeight="1" x14ac:dyDescent="0.25">
      <c r="A2" s="20"/>
      <c r="B2" s="33" t="s">
        <v>23</v>
      </c>
      <c r="C2" s="33" t="s">
        <v>24</v>
      </c>
      <c r="D2" s="24"/>
      <c r="E2" s="23"/>
      <c r="F2" s="23"/>
      <c r="G2" s="20"/>
    </row>
    <row r="3" spans="1:17" ht="17.25" customHeight="1" x14ac:dyDescent="0.25">
      <c r="A3" s="20"/>
      <c r="B3" s="25">
        <f>I5</f>
        <v>89</v>
      </c>
      <c r="C3" s="26">
        <f>(I7*N5)/N7</f>
        <v>72.5</v>
      </c>
      <c r="D3" s="26">
        <f>B3-C3</f>
        <v>16.5</v>
      </c>
      <c r="E3" s="27">
        <f>POWER(D3,2)</f>
        <v>272.25</v>
      </c>
      <c r="F3" s="26">
        <f>E3/C3</f>
        <v>3.7551724137931033</v>
      </c>
      <c r="G3" s="20"/>
    </row>
    <row r="4" spans="1:17" ht="17.25" customHeight="1" x14ac:dyDescent="0.25">
      <c r="A4" s="20"/>
      <c r="B4" s="25">
        <f>J5</f>
        <v>178</v>
      </c>
      <c r="C4" s="26">
        <f>(J7*N5)/N7</f>
        <v>191</v>
      </c>
      <c r="D4" s="26">
        <f t="shared" ref="D4:D12" si="0">B4-C4</f>
        <v>-13</v>
      </c>
      <c r="E4" s="27">
        <f t="shared" ref="E4:E12" si="1">POWER(D4,2)</f>
        <v>169</v>
      </c>
      <c r="F4" s="26">
        <f t="shared" ref="F4:F12" si="2">E4/C4</f>
        <v>0.88481675392670156</v>
      </c>
      <c r="G4" s="30"/>
      <c r="H4" s="21" t="s">
        <v>9</v>
      </c>
      <c r="I4" s="2" t="s">
        <v>18</v>
      </c>
      <c r="J4" s="2" t="s">
        <v>19</v>
      </c>
      <c r="K4" s="2" t="s">
        <v>20</v>
      </c>
      <c r="L4" s="2" t="s">
        <v>21</v>
      </c>
      <c r="M4" s="2" t="s">
        <v>22</v>
      </c>
      <c r="N4" s="2" t="s">
        <v>10</v>
      </c>
    </row>
    <row r="5" spans="1:17" ht="17.25" customHeight="1" x14ac:dyDescent="0.25">
      <c r="A5" s="20"/>
      <c r="B5" s="25">
        <f>K5</f>
        <v>46</v>
      </c>
      <c r="C5" s="26">
        <f>(K7*N5)/N7</f>
        <v>45.5</v>
      </c>
      <c r="D5" s="26">
        <f t="shared" si="0"/>
        <v>0.5</v>
      </c>
      <c r="E5" s="27">
        <f t="shared" si="1"/>
        <v>0.25</v>
      </c>
      <c r="F5" s="26">
        <f t="shared" si="2"/>
        <v>5.4945054945054949E-3</v>
      </c>
      <c r="G5" s="30"/>
      <c r="H5" s="21" t="s">
        <v>14</v>
      </c>
      <c r="I5" s="14">
        <v>89</v>
      </c>
      <c r="J5" s="14">
        <v>178</v>
      </c>
      <c r="K5" s="14">
        <v>46</v>
      </c>
      <c r="L5" s="14">
        <v>32</v>
      </c>
      <c r="M5" s="14">
        <v>39</v>
      </c>
      <c r="N5" s="2">
        <f>SUM(I5:M5)</f>
        <v>384</v>
      </c>
    </row>
    <row r="6" spans="1:17" ht="17.25" customHeight="1" x14ac:dyDescent="0.25">
      <c r="A6" s="20"/>
      <c r="B6" s="25">
        <f>L5</f>
        <v>32</v>
      </c>
      <c r="C6" s="26">
        <f>(L7*N5)/N7</f>
        <v>38.5</v>
      </c>
      <c r="D6" s="26">
        <f t="shared" si="0"/>
        <v>-6.5</v>
      </c>
      <c r="E6" s="27">
        <f t="shared" si="1"/>
        <v>42.25</v>
      </c>
      <c r="F6" s="26">
        <f t="shared" si="2"/>
        <v>1.0974025974025974</v>
      </c>
      <c r="G6" s="30"/>
      <c r="H6" s="21" t="s">
        <v>15</v>
      </c>
      <c r="I6" s="14">
        <v>56</v>
      </c>
      <c r="J6" s="14">
        <v>204</v>
      </c>
      <c r="K6" s="14">
        <v>45</v>
      </c>
      <c r="L6" s="14">
        <v>45</v>
      </c>
      <c r="M6" s="14">
        <v>34</v>
      </c>
      <c r="N6" s="2">
        <f>SUM(I6:M6)</f>
        <v>384</v>
      </c>
    </row>
    <row r="7" spans="1:17" ht="17.25" customHeight="1" x14ac:dyDescent="0.25">
      <c r="A7" s="20"/>
      <c r="B7" s="25">
        <f>M5</f>
        <v>39</v>
      </c>
      <c r="C7" s="26">
        <f>(M7*N5)/N7</f>
        <v>36.5</v>
      </c>
      <c r="D7" s="26">
        <f t="shared" si="0"/>
        <v>2.5</v>
      </c>
      <c r="E7" s="27">
        <f t="shared" si="1"/>
        <v>6.25</v>
      </c>
      <c r="F7" s="26">
        <f t="shared" si="2"/>
        <v>0.17123287671232876</v>
      </c>
      <c r="G7" s="30"/>
      <c r="H7" s="21" t="s">
        <v>10</v>
      </c>
      <c r="I7" s="2">
        <f>I5+I6</f>
        <v>145</v>
      </c>
      <c r="J7" s="2">
        <f t="shared" ref="J7:M7" si="3">J5+J6</f>
        <v>382</v>
      </c>
      <c r="K7" s="2">
        <f t="shared" si="3"/>
        <v>91</v>
      </c>
      <c r="L7" s="2">
        <f t="shared" si="3"/>
        <v>77</v>
      </c>
      <c r="M7" s="2">
        <f t="shared" si="3"/>
        <v>73</v>
      </c>
      <c r="N7" s="2">
        <f>N5+N6</f>
        <v>768</v>
      </c>
    </row>
    <row r="8" spans="1:17" ht="17.25" customHeight="1" x14ac:dyDescent="0.25">
      <c r="A8" s="20"/>
      <c r="B8" s="25">
        <f>I6</f>
        <v>56</v>
      </c>
      <c r="C8" s="26">
        <f>(I7*N6)/N7</f>
        <v>72.5</v>
      </c>
      <c r="D8" s="26">
        <f t="shared" si="0"/>
        <v>-16.5</v>
      </c>
      <c r="E8" s="27">
        <f t="shared" si="1"/>
        <v>272.25</v>
      </c>
      <c r="F8" s="26">
        <f t="shared" si="2"/>
        <v>3.7551724137931033</v>
      </c>
      <c r="G8" s="20"/>
      <c r="H8" s="9"/>
      <c r="I8" s="9"/>
      <c r="J8" s="9"/>
      <c r="K8" s="9"/>
      <c r="L8" s="9"/>
      <c r="M8" s="9"/>
      <c r="N8" s="9"/>
    </row>
    <row r="9" spans="1:17" ht="17.25" customHeight="1" x14ac:dyDescent="0.25">
      <c r="A9" s="20"/>
      <c r="B9" s="25">
        <f>J6</f>
        <v>204</v>
      </c>
      <c r="C9" s="26">
        <f>(J7*N6)/N7</f>
        <v>191</v>
      </c>
      <c r="D9" s="26">
        <f t="shared" si="0"/>
        <v>13</v>
      </c>
      <c r="E9" s="27">
        <f t="shared" si="1"/>
        <v>169</v>
      </c>
      <c r="F9" s="26">
        <f t="shared" si="2"/>
        <v>0.88481675392670156</v>
      </c>
      <c r="G9" s="20"/>
      <c r="H9" s="34" t="s">
        <v>17</v>
      </c>
      <c r="I9" s="34"/>
      <c r="J9" s="34"/>
      <c r="K9" s="34"/>
      <c r="L9" s="34"/>
      <c r="M9" s="34"/>
      <c r="N9" s="34"/>
      <c r="O9" s="34"/>
      <c r="P9" s="34"/>
      <c r="Q9" s="34"/>
    </row>
    <row r="10" spans="1:17" ht="17.25" customHeight="1" x14ac:dyDescent="0.25">
      <c r="A10" s="20"/>
      <c r="B10" s="25">
        <f>K6</f>
        <v>45</v>
      </c>
      <c r="C10" s="26">
        <f>(K7*N6)/N7</f>
        <v>45.5</v>
      </c>
      <c r="D10" s="26">
        <f t="shared" si="0"/>
        <v>-0.5</v>
      </c>
      <c r="E10" s="27">
        <f t="shared" si="1"/>
        <v>0.25</v>
      </c>
      <c r="F10" s="26">
        <f t="shared" si="2"/>
        <v>5.4945054945054949E-3</v>
      </c>
      <c r="G10" s="20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17" ht="17.25" customHeight="1" x14ac:dyDescent="0.25">
      <c r="A11" s="20"/>
      <c r="B11" s="25">
        <f>L6</f>
        <v>45</v>
      </c>
      <c r="C11" s="26">
        <f>(L7*N6)/N7</f>
        <v>38.5</v>
      </c>
      <c r="D11" s="26">
        <f t="shared" si="0"/>
        <v>6.5</v>
      </c>
      <c r="E11" s="27">
        <f t="shared" si="1"/>
        <v>42.25</v>
      </c>
      <c r="F11" s="26">
        <f t="shared" si="2"/>
        <v>1.0974025974025974</v>
      </c>
      <c r="G11" s="20"/>
    </row>
    <row r="12" spans="1:17" ht="17.25" customHeight="1" x14ac:dyDescent="0.25">
      <c r="A12" s="20"/>
      <c r="B12" s="25">
        <f>M6</f>
        <v>34</v>
      </c>
      <c r="C12" s="26">
        <f>(M7*N6)/N7</f>
        <v>36.5</v>
      </c>
      <c r="D12" s="26">
        <f t="shared" si="0"/>
        <v>-2.5</v>
      </c>
      <c r="E12" s="27">
        <f t="shared" si="1"/>
        <v>6.25</v>
      </c>
      <c r="F12" s="26">
        <f t="shared" si="2"/>
        <v>0.17123287671232876</v>
      </c>
      <c r="G12" s="20"/>
      <c r="H12" s="34" t="s">
        <v>16</v>
      </c>
      <c r="I12" s="34"/>
      <c r="J12" s="34"/>
      <c r="K12" s="34"/>
      <c r="L12" s="34"/>
      <c r="M12" s="34"/>
      <c r="N12" s="34"/>
      <c r="O12" s="34"/>
      <c r="P12" s="34"/>
      <c r="Q12" s="34"/>
    </row>
    <row r="13" spans="1:17" ht="17.25" customHeight="1" x14ac:dyDescent="0.25">
      <c r="A13" s="20"/>
      <c r="B13" s="25"/>
      <c r="C13" s="25"/>
      <c r="D13" s="25"/>
      <c r="E13" s="28" t="s">
        <v>2</v>
      </c>
      <c r="F13" s="29">
        <f>SUM(F3:F12)</f>
        <v>11.828238294658473</v>
      </c>
      <c r="G13" s="20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7" x14ac:dyDescent="0.25">
      <c r="A14" s="20"/>
      <c r="B14" s="22"/>
      <c r="G14" s="20"/>
    </row>
    <row r="15" spans="1:17" ht="34.5" customHeight="1" x14ac:dyDescent="0.25"/>
    <row r="17" ht="34.5" customHeight="1" x14ac:dyDescent="0.25"/>
  </sheetData>
  <mergeCells count="2">
    <mergeCell ref="H9:Q10"/>
    <mergeCell ref="H12:Q1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C7E19-8B33-44EE-9554-2B2CD108CA55}">
  <dimension ref="B1:F9"/>
  <sheetViews>
    <sheetView showGridLines="0" workbookViewId="0"/>
  </sheetViews>
  <sheetFormatPr baseColWidth="10" defaultRowHeight="15" x14ac:dyDescent="0.25"/>
  <cols>
    <col min="1" max="1" width="2.5703125" customWidth="1"/>
  </cols>
  <sheetData>
    <row r="1" spans="2:6" x14ac:dyDescent="0.25">
      <c r="B1" s="18"/>
      <c r="C1" s="18"/>
      <c r="D1" s="18"/>
      <c r="E1" s="18"/>
      <c r="F1" s="18"/>
    </row>
    <row r="2" spans="2:6" ht="15.75" customHeight="1" x14ac:dyDescent="0.25">
      <c r="B2" s="37" t="s">
        <v>13</v>
      </c>
      <c r="C2" s="37"/>
      <c r="D2" s="37"/>
      <c r="E2" s="37"/>
      <c r="F2" s="37"/>
    </row>
    <row r="3" spans="2:6" ht="16.5" customHeight="1" x14ac:dyDescent="0.25">
      <c r="B3" s="35" t="s">
        <v>11</v>
      </c>
      <c r="C3" s="36" t="s">
        <v>12</v>
      </c>
      <c r="D3" s="36"/>
      <c r="E3" s="36"/>
      <c r="F3" s="36"/>
    </row>
    <row r="4" spans="2:6" ht="16.5" customHeight="1" x14ac:dyDescent="0.25">
      <c r="B4" s="36"/>
      <c r="C4" s="15">
        <v>0.1</v>
      </c>
      <c r="D4" s="16">
        <v>0.05</v>
      </c>
      <c r="E4" s="16">
        <v>0.02</v>
      </c>
      <c r="F4" s="16">
        <v>0.01</v>
      </c>
    </row>
    <row r="5" spans="2:6" ht="16.5" customHeight="1" x14ac:dyDescent="0.25">
      <c r="B5" s="16">
        <v>1</v>
      </c>
      <c r="C5" s="19">
        <v>2.706</v>
      </c>
      <c r="D5" s="17">
        <v>3.8410000000000002</v>
      </c>
      <c r="E5" s="17">
        <v>5.4119999999999999</v>
      </c>
      <c r="F5" s="17">
        <v>6.6349999999999998</v>
      </c>
    </row>
    <row r="6" spans="2:6" ht="16.5" customHeight="1" x14ac:dyDescent="0.25">
      <c r="B6" s="16">
        <v>2</v>
      </c>
      <c r="C6" s="17">
        <v>4.6050000000000004</v>
      </c>
      <c r="D6" s="32">
        <v>5.9909999999999997</v>
      </c>
      <c r="E6" s="17">
        <v>7.8239999999999998</v>
      </c>
      <c r="F6" s="17">
        <v>9.2100000000000009</v>
      </c>
    </row>
    <row r="7" spans="2:6" ht="16.5" customHeight="1" x14ac:dyDescent="0.25">
      <c r="B7" s="16">
        <v>3</v>
      </c>
      <c r="C7" s="17">
        <v>6.2510000000000003</v>
      </c>
      <c r="D7" s="17">
        <v>7.8150000000000004</v>
      </c>
      <c r="E7" s="17">
        <v>9.8369999999999997</v>
      </c>
      <c r="F7" s="17">
        <v>11.345000000000001</v>
      </c>
    </row>
    <row r="8" spans="2:6" ht="16.5" customHeight="1" x14ac:dyDescent="0.25">
      <c r="B8" s="16">
        <v>4</v>
      </c>
      <c r="C8" s="17">
        <v>7.7789999999999999</v>
      </c>
      <c r="D8" s="31">
        <v>9.4879999999999995</v>
      </c>
      <c r="E8" s="17">
        <v>11.667999999999999</v>
      </c>
      <c r="F8" s="17">
        <v>13.276999999999999</v>
      </c>
    </row>
    <row r="9" spans="2:6" ht="16.5" customHeight="1" x14ac:dyDescent="0.25">
      <c r="B9" s="16">
        <v>5</v>
      </c>
      <c r="C9" s="17">
        <v>10.645</v>
      </c>
      <c r="D9" s="17">
        <v>11.07</v>
      </c>
      <c r="E9" s="17">
        <v>11.071</v>
      </c>
      <c r="F9" s="17">
        <v>15.086</v>
      </c>
    </row>
  </sheetData>
  <mergeCells count="3">
    <mergeCell ref="B3:B4"/>
    <mergeCell ref="C3:F3"/>
    <mergeCell ref="B2:F2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017C9-F623-46DC-A053-113641EA11BD}">
  <dimension ref="A1:A11"/>
  <sheetViews>
    <sheetView showGridLines="0" workbookViewId="0"/>
  </sheetViews>
  <sheetFormatPr baseColWidth="10" defaultRowHeight="15" x14ac:dyDescent="0.25"/>
  <cols>
    <col min="1" max="1" width="2.42578125" customWidth="1"/>
  </cols>
  <sheetData>
    <row r="1" ht="9" customHeight="1" x14ac:dyDescent="0.25"/>
    <row r="11" ht="11.2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Figura #1</vt:lpstr>
      <vt:lpstr>Figura #2</vt:lpstr>
      <vt:lpstr>Figura #3</vt:lpstr>
      <vt:lpstr>Ji calculado</vt:lpstr>
      <vt:lpstr>Ji tabular</vt:lpstr>
      <vt:lpstr>Toma decisión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Guamán</dc:creator>
  <cp:lastModifiedBy>José Guamán</cp:lastModifiedBy>
  <dcterms:created xsi:type="dcterms:W3CDTF">2021-09-08T22:46:30Z</dcterms:created>
  <dcterms:modified xsi:type="dcterms:W3CDTF">2021-10-02T02:42:02Z</dcterms:modified>
</cp:coreProperties>
</file>